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efaultThemeVersion="123820"/>
  <mc:AlternateContent xmlns:mc="http://schemas.openxmlformats.org/markup-compatibility/2006">
    <mc:Choice Requires="x15">
      <x15ac:absPath xmlns:x15ac="http://schemas.microsoft.com/office/spreadsheetml/2010/11/ac" url="/Users/sandrafreeberg/Chris'/"/>
    </mc:Choice>
  </mc:AlternateContent>
  <xr:revisionPtr revIDLastSave="0" documentId="8_{063A54B0-6A9A-0445-9D95-8053652B5FC3}" xr6:coauthVersionLast="47" xr6:coauthVersionMax="47" xr10:uidLastSave="{00000000-0000-0000-0000-000000000000}"/>
  <bookViews>
    <workbookView xWindow="480" yWindow="460" windowWidth="27220" windowHeight="16600" xr2:uid="{00000000-000D-0000-FFFF-FFFF00000000}"/>
  </bookViews>
  <sheets>
    <sheet name="Page1_1" sheetId="1" r:id="rId1"/>
  </sheets>
  <definedNames>
    <definedName name="_xlnm.Print_Area" localSheetId="0">Page1_1!$A$1:$J$76</definedName>
  </definedNames>
  <calcPr calcId="191028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I49" i="1"/>
  <c r="J47" i="1"/>
  <c r="I47" i="1"/>
  <c r="J33" i="1"/>
  <c r="I33" i="1"/>
  <c r="J22" i="1"/>
  <c r="I22" i="1"/>
  <c r="J20" i="1"/>
  <c r="I20" i="1"/>
  <c r="J18" i="1"/>
  <c r="I18" i="1"/>
  <c r="J15" i="1"/>
  <c r="I15" i="1"/>
  <c r="J13" i="1"/>
  <c r="J23" i="1" s="1"/>
  <c r="I13" i="1"/>
  <c r="J76" i="1"/>
  <c r="I76" i="1"/>
  <c r="H76" i="1"/>
  <c r="G76" i="1"/>
  <c r="J69" i="1"/>
  <c r="I69" i="1"/>
  <c r="H69" i="1"/>
  <c r="G69" i="1"/>
  <c r="I50" i="1" l="1"/>
  <c r="I23" i="1"/>
  <c r="J50" i="1"/>
</calcChain>
</file>

<file path=xl/sharedStrings.xml><?xml version="1.0" encoding="utf-8"?>
<sst xmlns="http://schemas.openxmlformats.org/spreadsheetml/2006/main" count="133" uniqueCount="111">
  <si>
    <t xml:space="preserve">County of Merced        </t>
  </si>
  <si>
    <t>Budgeted Revenues and Expenses</t>
  </si>
  <si>
    <t>Projected July 1 2022 to June 30 2023 Hilmar Cemetery District</t>
  </si>
  <si>
    <t>Budget Unit</t>
  </si>
  <si>
    <t>Object Type</t>
  </si>
  <si>
    <t>Budget Category</t>
  </si>
  <si>
    <t>Object</t>
  </si>
  <si>
    <t>Description</t>
  </si>
  <si>
    <t>FY 20/21</t>
  </si>
  <si>
    <t>FY 21/22</t>
  </si>
  <si>
    <t>FY 22/23</t>
  </si>
  <si>
    <t>*</t>
  </si>
  <si>
    <t>Actual</t>
  </si>
  <si>
    <t>Estimated Year End</t>
  </si>
  <si>
    <t>Requested</t>
  </si>
  <si>
    <r>
      <rPr>
        <sz val="8"/>
        <color rgb="FF454545"/>
        <rFont val="Arial"/>
        <family val="2"/>
      </rPr>
      <t xml:space="preserve">88100   </t>
    </r>
    <r>
      <rPr>
        <sz val="8"/>
        <color rgb="FF454545"/>
        <rFont val="Arial"/>
        <family val="2"/>
      </rPr>
      <t xml:space="preserve">Hilmar Cemetery               </t>
    </r>
  </si>
  <si>
    <t xml:space="preserve">Revenue                       </t>
  </si>
  <si>
    <t xml:space="preserve">Taxes                         </t>
  </si>
  <si>
    <t>91010</t>
  </si>
  <si>
    <t>Property-Taxes-Current Secured</t>
  </si>
  <si>
    <t>91020</t>
  </si>
  <si>
    <t>Property-Taxes-Current Unsec</t>
  </si>
  <si>
    <t>91040</t>
  </si>
  <si>
    <t>Property-Taxes-Prior Unsecured</t>
  </si>
  <si>
    <t>91060</t>
  </si>
  <si>
    <t>Sales And Use Tax</t>
  </si>
  <si>
    <t>91090</t>
  </si>
  <si>
    <t>Prop Taxes-Timber Yield/Other</t>
  </si>
  <si>
    <t>91097</t>
  </si>
  <si>
    <t>Prop Tax-SB813 Supplemental</t>
  </si>
  <si>
    <r>
      <rPr>
        <b/>
        <sz val="8"/>
        <color rgb="FFFFFFFF"/>
        <rFont val="Arial"/>
        <family val="2"/>
      </rPr>
      <t xml:space="preserve">Taxes        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</si>
  <si>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Use of Money and Property     </t>
  </si>
  <si>
    <t>94200</t>
  </si>
  <si>
    <t>Interest</t>
  </si>
  <si>
    <r>
      <rPr>
        <b/>
        <sz val="8"/>
        <color rgb="FFFFFFFF"/>
        <rFont val="Arial"/>
        <family val="2"/>
      </rPr>
      <t xml:space="preserve">Use of Money and Property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</si>
  <si>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Aid From Other Govt Agencies  </t>
  </si>
  <si>
    <t>95460</t>
  </si>
  <si>
    <t>State Homeowners Prop Tax Rel</t>
  </si>
  <si>
    <t>95593</t>
  </si>
  <si>
    <t>Fish &amp; Game PILT</t>
  </si>
  <si>
    <r>
      <rPr>
        <b/>
        <sz val="8"/>
        <color rgb="FFFFFFFF"/>
        <rFont val="Arial"/>
        <family val="2"/>
      </rPr>
      <t xml:space="preserve">Aid From Other Govt Agencies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</si>
  <si>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Charges for Current Services  </t>
  </si>
  <si>
    <t>96923</t>
  </si>
  <si>
    <t>Other Services-Burials</t>
  </si>
  <si>
    <r>
      <rPr>
        <b/>
        <sz val="8"/>
        <color rgb="FFFFFFFF"/>
        <rFont val="Arial"/>
        <family val="2"/>
      </rPr>
      <t xml:space="preserve">Charges for Current Services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</si>
  <si>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Other Revenue                 </t>
  </si>
  <si>
    <t>97990</t>
  </si>
  <si>
    <t>Other Revenue</t>
  </si>
  <si>
    <r>
      <rPr>
        <b/>
        <sz val="8"/>
        <color rgb="FFFFFFFF"/>
        <rFont val="Arial"/>
        <family val="2"/>
      </rPr>
      <t xml:space="preserve">Other Revenue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</si>
  <si>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Revenue      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</si>
  <si>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 </t>
  </si>
  <si>
    <t xml:space="preserve">Expenditure                   </t>
  </si>
  <si>
    <t xml:space="preserve">Salaries &amp; Benefits           </t>
  </si>
  <si>
    <t>10110</t>
  </si>
  <si>
    <t>Salaries And Wages-Perm Emp</t>
  </si>
  <si>
    <t>10111</t>
  </si>
  <si>
    <t>Overtime</t>
  </si>
  <si>
    <t>10150</t>
  </si>
  <si>
    <t>Salaries And Wages-Extra Help</t>
  </si>
  <si>
    <t>10220</t>
  </si>
  <si>
    <t>Fica</t>
  </si>
  <si>
    <t>10230</t>
  </si>
  <si>
    <t>Medicare Tax</t>
  </si>
  <si>
    <t>10350</t>
  </si>
  <si>
    <t>Unemployment Insurance</t>
  </si>
  <si>
    <t>10360</t>
  </si>
  <si>
    <t>Workers Compensation Insurance</t>
  </si>
  <si>
    <r>
      <rPr>
        <b/>
        <sz val="8"/>
        <color rgb="FFFFFFFF"/>
        <rFont val="Arial"/>
        <family val="2"/>
      </rPr>
      <t xml:space="preserve">Salaries &amp; Benefits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</si>
  <si>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Services &amp; Supplies           </t>
  </si>
  <si>
    <t>20600</t>
  </si>
  <si>
    <t>Communications</t>
  </si>
  <si>
    <t>20700</t>
  </si>
  <si>
    <t>Supplies Re-Issued</t>
  </si>
  <si>
    <t>21000</t>
  </si>
  <si>
    <t>Insurance-Other</t>
  </si>
  <si>
    <t>21200</t>
  </si>
  <si>
    <t>Maintenance-Equipment</t>
  </si>
  <si>
    <t>21300</t>
  </si>
  <si>
    <t>Maint-Structure, Improv &amp; Gr</t>
  </si>
  <si>
    <t>21500</t>
  </si>
  <si>
    <t>Membership</t>
  </si>
  <si>
    <t>21600</t>
  </si>
  <si>
    <t>Miscellaneous Expense</t>
  </si>
  <si>
    <t>21700</t>
  </si>
  <si>
    <t>Office Expense-General</t>
  </si>
  <si>
    <t>21800</t>
  </si>
  <si>
    <t>Professional &amp; Special Srvcs</t>
  </si>
  <si>
    <t>22200</t>
  </si>
  <si>
    <t>Small Tools &amp; Instruments</t>
  </si>
  <si>
    <t>22300</t>
  </si>
  <si>
    <t>Spec Dept Expense-Other</t>
  </si>
  <si>
    <t>22313</t>
  </si>
  <si>
    <t>Spec Dept Exp-Grave Liners</t>
  </si>
  <si>
    <t>22600</t>
  </si>
  <si>
    <t>Utilities</t>
  </si>
  <si>
    <r>
      <rPr>
        <b/>
        <sz val="8"/>
        <color rgb="FFFFFFFF"/>
        <rFont val="Arial"/>
        <family val="2"/>
      </rPr>
      <t xml:space="preserve">Services &amp; Supplies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</si>
  <si>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Capital Assets                </t>
  </si>
  <si>
    <t>83700</t>
  </si>
  <si>
    <t>Equipment</t>
  </si>
  <si>
    <r>
      <rPr>
        <b/>
        <sz val="8"/>
        <color rgb="FFFFFFFF"/>
        <rFont val="Arial"/>
        <family val="2"/>
      </rPr>
      <t xml:space="preserve">Capital Assets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</si>
  <si>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r>
      <rPr>
        <b/>
        <sz val="8"/>
        <color rgb="FFFFFFFF"/>
        <rFont val="Arial"/>
        <family val="2"/>
      </rPr>
      <t xml:space="preserve">Expenditure                   </t>
    </r>
    <r>
      <rPr>
        <b/>
        <sz val="8"/>
        <color rgb="FFFFFFFF"/>
        <rFont val="Arial"/>
        <family val="2"/>
      </rPr>
      <t xml:space="preserve"> - </t>
    </r>
    <r>
      <rPr>
        <b/>
        <sz val="8"/>
        <color rgb="FFFFFFFF"/>
        <rFont val="Arial"/>
        <family val="2"/>
      </rPr>
      <t>Total</t>
    </r>
  </si>
  <si>
    <t xml:space="preserve">12:12pm </t>
  </si>
  <si>
    <t xml:space="preserve"> - YTD Actual FY 21-22 as of</t>
  </si>
  <si>
    <t>May 31, 2022</t>
  </si>
  <si>
    <t>Additional Requested:</t>
  </si>
  <si>
    <t>Additional Revenue                        - Total</t>
  </si>
  <si>
    <t>South Cemetery Project - Concrete Headstone repairs and new Foundations -</t>
  </si>
  <si>
    <t>South Cemetery concrete foundations</t>
  </si>
  <si>
    <t>(project has been held up due to lack</t>
  </si>
  <si>
    <t>of workers of the Contractor) ….</t>
  </si>
  <si>
    <t>Additional Expenditure                    -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</si>
</sst>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#,##0;\(#,##0\)"/>
    <numFmt numFmtId="165" formatCode="mmm\ d\,\ yyyy"/>
  </numFmts>
  <fonts count="9" x14ac:knownFonts="1">
    <font>
      <sz val="10"/>
      <color theme="1"/>
      <name val="Tahoma"/>
      <family val="2"/>
    </font>
    <font>
      <b/>
      <sz val="16"/>
      <color theme="1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AD8D8"/>
        <bgColor indexed="64"/>
      </patternFill>
    </fill>
  </fills>
  <borders count="12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 applyAlignment="1">
      <alignment vertical="center"/>
    </xf>
    <xf numFmtId="0" fontId="0" fillId="2" borderId="2" xfId="0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164" fontId="3" fillId="0" borderId="7" xfId="0" applyNumberFormat="1" applyFont="1" applyBorder="1" applyAlignment="1">
      <alignment horizontal="right" vertical="top"/>
    </xf>
    <xf numFmtId="164" fontId="4" fillId="3" borderId="11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/>
    </xf>
    <xf numFmtId="0" fontId="5" fillId="0" borderId="0" xfId="0" quotePrefix="1" applyFont="1" applyAlignment="1">
      <alignment vertical="center"/>
    </xf>
    <xf numFmtId="15" fontId="5" fillId="0" borderId="0" xfId="0" quotePrefix="1" applyNumberFormat="1" applyFont="1"/>
    <xf numFmtId="0" fontId="0" fillId="4" borderId="0" xfId="0" applyFill="1"/>
    <xf numFmtId="0" fontId="8" fillId="0" borderId="0" xfId="0" applyFont="1"/>
    <xf numFmtId="6" fontId="8" fillId="0" borderId="0" xfId="0" applyNumberFormat="1" applyFont="1"/>
    <xf numFmtId="0" fontId="3" fillId="0" borderId="7" xfId="0" applyFont="1" applyBorder="1" applyAlignment="1">
      <alignment vertical="top"/>
    </xf>
    <xf numFmtId="0" fontId="0" fillId="0" borderId="5" xfId="0" applyBorder="1"/>
    <xf numFmtId="0" fontId="0" fillId="0" borderId="6" xfId="0" applyBorder="1"/>
    <xf numFmtId="0" fontId="4" fillId="3" borderId="8" xfId="0" applyFont="1" applyFill="1" applyBorder="1" applyAlignment="1">
      <alignment vertical="top"/>
    </xf>
    <xf numFmtId="0" fontId="0" fillId="3" borderId="9" xfId="0" applyFill="1" applyBorder="1"/>
    <xf numFmtId="0" fontId="0" fillId="3" borderId="10" xfId="0" applyFill="1" applyBorder="1"/>
    <xf numFmtId="0" fontId="8" fillId="0" borderId="5" xfId="0" applyFont="1" applyBorder="1"/>
    <xf numFmtId="0" fontId="8" fillId="0" borderId="6" xfId="0" applyFont="1" applyBorder="1"/>
    <xf numFmtId="165" fontId="6" fillId="0" borderId="0" xfId="0" applyNumberFormat="1" applyFont="1" applyAlignment="1">
      <alignment horizontal="left" vertical="top"/>
    </xf>
    <xf numFmtId="0" fontId="0" fillId="0" borderId="0" xfId="0"/>
    <xf numFmtId="3" fontId="6" fillId="0" borderId="0" xfId="0" applyNumberFormat="1" applyFont="1" applyAlignment="1">
      <alignment horizontal="center" vertical="top"/>
    </xf>
    <xf numFmtId="19" fontId="6" fillId="0" borderId="0" xfId="0" applyNumberFormat="1" applyFont="1" applyAlignment="1">
      <alignment horizontal="right" vertical="top"/>
    </xf>
    <xf numFmtId="0" fontId="2" fillId="2" borderId="4" xfId="0" applyFont="1" applyFill="1" applyBorder="1" applyAlignment="1">
      <alignment horizontal="center" vertical="top"/>
    </xf>
    <xf numFmtId="0" fontId="0" fillId="2" borderId="2" xfId="0" applyFill="1" applyBorder="1"/>
    <xf numFmtId="0" fontId="0" fillId="2" borderId="3" xfId="0" applyFill="1" applyBorder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topLeftCell="A24" workbookViewId="0">
      <selection activeCell="J60" sqref="J60"/>
    </sheetView>
  </sheetViews>
  <sheetFormatPr baseColWidth="10" defaultColWidth="9" defaultRowHeight="12.75" customHeight="1" x14ac:dyDescent="0.15"/>
  <cols>
    <col min="1" max="1" width="1.3984375" customWidth="1"/>
    <col min="2" max="2" width="27.59765625" bestFit="1" customWidth="1"/>
    <col min="3" max="3" width="20.19921875" bestFit="1" customWidth="1"/>
    <col min="4" max="4" width="25.19921875" bestFit="1" customWidth="1"/>
    <col min="5" max="5" width="6.19921875" bestFit="1" customWidth="1"/>
    <col min="6" max="6" width="27.59765625" bestFit="1" customWidth="1"/>
    <col min="7" max="8" width="8.59765625" bestFit="1" customWidth="1"/>
    <col min="9" max="9" width="10" bestFit="1" customWidth="1"/>
    <col min="10" max="10" width="13.796875" bestFit="1" customWidth="1"/>
  </cols>
  <sheetData>
    <row r="1" spans="2:10" ht="23.25" customHeight="1" x14ac:dyDescent="0.15">
      <c r="B1" s="29" t="s">
        <v>0</v>
      </c>
      <c r="C1" s="23"/>
      <c r="D1" s="23"/>
      <c r="E1" s="23"/>
      <c r="F1" s="23"/>
      <c r="G1" s="23"/>
      <c r="H1" s="23"/>
      <c r="I1" s="23"/>
      <c r="J1" s="23"/>
    </row>
    <row r="2" spans="2:10" ht="23.25" customHeight="1" x14ac:dyDescent="0.15">
      <c r="B2" s="29" t="s">
        <v>1</v>
      </c>
      <c r="C2" s="23"/>
      <c r="D2" s="23"/>
      <c r="E2" s="23"/>
      <c r="F2" s="23"/>
      <c r="G2" s="23"/>
      <c r="H2" s="23"/>
      <c r="I2" s="23"/>
      <c r="J2" s="23"/>
    </row>
    <row r="3" spans="2:10" ht="23.25" customHeight="1" thickBot="1" x14ac:dyDescent="0.2">
      <c r="B3" s="29" t="s">
        <v>2</v>
      </c>
      <c r="C3" s="23"/>
      <c r="D3" s="23"/>
      <c r="E3" s="23"/>
      <c r="F3" s="23"/>
      <c r="G3" s="23"/>
      <c r="H3" s="23"/>
      <c r="I3" s="23"/>
      <c r="J3" s="23"/>
    </row>
    <row r="4" spans="2:10" ht="14" thickBot="1" x14ac:dyDescent="0.2">
      <c r="B4" s="26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3" t="s">
        <v>8</v>
      </c>
      <c r="H4" s="3" t="s">
        <v>9</v>
      </c>
      <c r="I4" s="3" t="s">
        <v>9</v>
      </c>
      <c r="J4" s="3" t="s">
        <v>10</v>
      </c>
    </row>
    <row r="5" spans="2:10" ht="13" x14ac:dyDescent="0.15">
      <c r="B5" s="27"/>
      <c r="C5" s="27"/>
      <c r="D5" s="27"/>
      <c r="E5" s="27"/>
      <c r="F5" s="27"/>
      <c r="G5" s="2"/>
      <c r="H5" s="8" t="s">
        <v>11</v>
      </c>
      <c r="I5" s="2"/>
      <c r="J5" s="2"/>
    </row>
    <row r="6" spans="2:10" ht="14" thickBot="1" x14ac:dyDescent="0.2">
      <c r="B6" s="28"/>
      <c r="C6" s="28"/>
      <c r="D6" s="28"/>
      <c r="E6" s="28"/>
      <c r="F6" s="28"/>
      <c r="G6" s="4" t="s">
        <v>12</v>
      </c>
      <c r="H6" s="4" t="s">
        <v>12</v>
      </c>
      <c r="I6" s="4" t="s">
        <v>13</v>
      </c>
      <c r="J6" s="4" t="s">
        <v>14</v>
      </c>
    </row>
    <row r="7" spans="2:10" ht="14" thickBot="1" x14ac:dyDescent="0.2">
      <c r="B7" s="14" t="s">
        <v>15</v>
      </c>
      <c r="C7" s="14" t="s">
        <v>16</v>
      </c>
      <c r="D7" s="14" t="s">
        <v>17</v>
      </c>
      <c r="E7" s="5" t="s">
        <v>18</v>
      </c>
      <c r="F7" s="5" t="s">
        <v>19</v>
      </c>
      <c r="G7" s="6">
        <v>78378.89</v>
      </c>
      <c r="H7" s="6">
        <v>79624.69</v>
      </c>
      <c r="I7" s="6">
        <v>79625</v>
      </c>
      <c r="J7" s="6">
        <v>78000</v>
      </c>
    </row>
    <row r="8" spans="2:10" ht="14" thickBot="1" x14ac:dyDescent="0.2">
      <c r="B8" s="15"/>
      <c r="C8" s="15"/>
      <c r="D8" s="15"/>
      <c r="E8" s="5" t="s">
        <v>20</v>
      </c>
      <c r="F8" s="5" t="s">
        <v>21</v>
      </c>
      <c r="G8" s="6">
        <v>5678.72</v>
      </c>
      <c r="H8" s="6">
        <v>5810.04</v>
      </c>
      <c r="I8" s="6">
        <v>5810</v>
      </c>
      <c r="J8" s="6">
        <v>5700</v>
      </c>
    </row>
    <row r="9" spans="2:10" ht="14" thickBot="1" x14ac:dyDescent="0.2">
      <c r="B9" s="15"/>
      <c r="C9" s="15"/>
      <c r="D9" s="15"/>
      <c r="E9" s="5" t="s">
        <v>22</v>
      </c>
      <c r="F9" s="5" t="s">
        <v>23</v>
      </c>
      <c r="G9" s="6">
        <v>71.290000000000006</v>
      </c>
      <c r="H9" s="6">
        <v>145.80000000000001</v>
      </c>
      <c r="I9" s="6">
        <v>146</v>
      </c>
      <c r="J9" s="6">
        <v>1000</v>
      </c>
    </row>
    <row r="10" spans="2:10" ht="14" thickBot="1" x14ac:dyDescent="0.2">
      <c r="B10" s="15"/>
      <c r="C10" s="15"/>
      <c r="D10" s="15"/>
      <c r="E10" s="5" t="s">
        <v>24</v>
      </c>
      <c r="F10" s="5" t="s">
        <v>25</v>
      </c>
      <c r="G10" s="6">
        <v>-17.170000000000002</v>
      </c>
      <c r="H10" s="6">
        <v>-243.19</v>
      </c>
      <c r="I10" s="6">
        <v>-243</v>
      </c>
      <c r="J10" s="6">
        <v>1040</v>
      </c>
    </row>
    <row r="11" spans="2:10" ht="14" thickBot="1" x14ac:dyDescent="0.2">
      <c r="B11" s="15"/>
      <c r="C11" s="15"/>
      <c r="D11" s="15"/>
      <c r="E11" s="5" t="s">
        <v>26</v>
      </c>
      <c r="F11" s="5" t="s">
        <v>27</v>
      </c>
      <c r="G11" s="6">
        <v>7.0000000000000007E-2</v>
      </c>
      <c r="H11" s="6">
        <v>0</v>
      </c>
      <c r="I11" s="6">
        <v>0</v>
      </c>
      <c r="J11" s="6">
        <v>0</v>
      </c>
    </row>
    <row r="12" spans="2:10" ht="14" thickBot="1" x14ac:dyDescent="0.2">
      <c r="B12" s="15"/>
      <c r="C12" s="15"/>
      <c r="D12" s="16"/>
      <c r="E12" s="5" t="s">
        <v>28</v>
      </c>
      <c r="F12" s="5" t="s">
        <v>29</v>
      </c>
      <c r="G12" s="6">
        <v>2170.06</v>
      </c>
      <c r="H12" s="6">
        <v>2073.4699999999998</v>
      </c>
      <c r="I12" s="6">
        <v>2073</v>
      </c>
      <c r="J12" s="6">
        <v>2000</v>
      </c>
    </row>
    <row r="13" spans="2:10" ht="14" thickBot="1" x14ac:dyDescent="0.2">
      <c r="B13" s="15"/>
      <c r="C13" s="15"/>
      <c r="D13" s="17" t="s">
        <v>30</v>
      </c>
      <c r="E13" s="18"/>
      <c r="F13" s="19"/>
      <c r="G13" s="7">
        <v>86281.86</v>
      </c>
      <c r="H13" s="7">
        <v>87410.81</v>
      </c>
      <c r="I13" s="7">
        <f>+I7+I8+I9+I10+I11+I12</f>
        <v>87411</v>
      </c>
      <c r="J13" s="7">
        <f>+J7+J8+J9+J10+J11+J12</f>
        <v>87740</v>
      </c>
    </row>
    <row r="14" spans="2:10" ht="14" thickBot="1" x14ac:dyDescent="0.2">
      <c r="B14" s="15"/>
      <c r="C14" s="15"/>
      <c r="D14" s="5" t="s">
        <v>31</v>
      </c>
      <c r="E14" s="5" t="s">
        <v>32</v>
      </c>
      <c r="F14" s="5" t="s">
        <v>33</v>
      </c>
      <c r="G14" s="6">
        <v>7466.85</v>
      </c>
      <c r="H14" s="6">
        <v>3827.13</v>
      </c>
      <c r="I14" s="6">
        <v>5800</v>
      </c>
      <c r="J14" s="6">
        <v>4200</v>
      </c>
    </row>
    <row r="15" spans="2:10" ht="14" thickBot="1" x14ac:dyDescent="0.2">
      <c r="B15" s="15"/>
      <c r="C15" s="15"/>
      <c r="D15" s="17" t="s">
        <v>34</v>
      </c>
      <c r="E15" s="18"/>
      <c r="F15" s="19"/>
      <c r="G15" s="7">
        <v>7466.85</v>
      </c>
      <c r="H15" s="7">
        <v>3827.13</v>
      </c>
      <c r="I15" s="7">
        <f>+I14</f>
        <v>5800</v>
      </c>
      <c r="J15" s="7">
        <f>+J14</f>
        <v>4200</v>
      </c>
    </row>
    <row r="16" spans="2:10" ht="14" thickBot="1" x14ac:dyDescent="0.2">
      <c r="B16" s="15"/>
      <c r="C16" s="15"/>
      <c r="D16" s="14" t="s">
        <v>35</v>
      </c>
      <c r="E16" s="5" t="s">
        <v>36</v>
      </c>
      <c r="F16" s="5" t="s">
        <v>37</v>
      </c>
      <c r="G16" s="6">
        <v>704.53</v>
      </c>
      <c r="H16" s="6">
        <v>585.24</v>
      </c>
      <c r="I16" s="6">
        <v>585</v>
      </c>
      <c r="J16" s="6">
        <v>500</v>
      </c>
    </row>
    <row r="17" spans="2:10" ht="14" thickBot="1" x14ac:dyDescent="0.2">
      <c r="B17" s="15"/>
      <c r="C17" s="15"/>
      <c r="D17" s="16"/>
      <c r="E17" s="5" t="s">
        <v>38</v>
      </c>
      <c r="F17" s="5" t="s">
        <v>39</v>
      </c>
      <c r="G17" s="6">
        <v>79.849999999999994</v>
      </c>
      <c r="H17" s="6">
        <v>80.78</v>
      </c>
      <c r="I17" s="6">
        <v>81</v>
      </c>
      <c r="J17" s="6">
        <v>80</v>
      </c>
    </row>
    <row r="18" spans="2:10" ht="14" thickBot="1" x14ac:dyDescent="0.2">
      <c r="B18" s="15"/>
      <c r="C18" s="15"/>
      <c r="D18" s="17" t="s">
        <v>40</v>
      </c>
      <c r="E18" s="18"/>
      <c r="F18" s="19"/>
      <c r="G18" s="7">
        <v>784.38</v>
      </c>
      <c r="H18" s="7">
        <v>666.02</v>
      </c>
      <c r="I18" s="7">
        <f>+I16+I17</f>
        <v>666</v>
      </c>
      <c r="J18" s="7">
        <f>+J16+J17</f>
        <v>580</v>
      </c>
    </row>
    <row r="19" spans="2:10" ht="14" thickBot="1" x14ac:dyDescent="0.2">
      <c r="B19" s="15"/>
      <c r="C19" s="15"/>
      <c r="D19" s="5" t="s">
        <v>41</v>
      </c>
      <c r="E19" s="5" t="s">
        <v>42</v>
      </c>
      <c r="F19" s="5" t="s">
        <v>43</v>
      </c>
      <c r="G19" s="6">
        <v>118430</v>
      </c>
      <c r="H19" s="6">
        <v>89476</v>
      </c>
      <c r="I19" s="6">
        <v>102330</v>
      </c>
      <c r="J19" s="6">
        <v>78000</v>
      </c>
    </row>
    <row r="20" spans="2:10" ht="14" thickBot="1" x14ac:dyDescent="0.2">
      <c r="B20" s="15"/>
      <c r="C20" s="15"/>
      <c r="D20" s="17" t="s">
        <v>44</v>
      </c>
      <c r="E20" s="18"/>
      <c r="F20" s="19"/>
      <c r="G20" s="7">
        <v>118430</v>
      </c>
      <c r="H20" s="7">
        <v>89476</v>
      </c>
      <c r="I20" s="7">
        <f>+I19</f>
        <v>102330</v>
      </c>
      <c r="J20" s="7">
        <f>+J19</f>
        <v>78000</v>
      </c>
    </row>
    <row r="21" spans="2:10" ht="14" thickBot="1" x14ac:dyDescent="0.2">
      <c r="B21" s="15"/>
      <c r="C21" s="15"/>
      <c r="D21" s="5" t="s">
        <v>45</v>
      </c>
      <c r="E21" s="5" t="s">
        <v>46</v>
      </c>
      <c r="F21" s="5" t="s">
        <v>47</v>
      </c>
      <c r="G21" s="6">
        <v>1305</v>
      </c>
      <c r="H21" s="6">
        <v>20916</v>
      </c>
      <c r="I21" s="6">
        <v>20986</v>
      </c>
      <c r="J21" s="6">
        <v>1300</v>
      </c>
    </row>
    <row r="22" spans="2:10" ht="14" thickBot="1" x14ac:dyDescent="0.2">
      <c r="B22" s="15"/>
      <c r="C22" s="16"/>
      <c r="D22" s="17" t="s">
        <v>48</v>
      </c>
      <c r="E22" s="18"/>
      <c r="F22" s="19"/>
      <c r="G22" s="7">
        <v>1305</v>
      </c>
      <c r="H22" s="7">
        <v>20916</v>
      </c>
      <c r="I22" s="7">
        <f>+I21</f>
        <v>20986</v>
      </c>
      <c r="J22" s="7">
        <f>+J21</f>
        <v>1300</v>
      </c>
    </row>
    <row r="23" spans="2:10" ht="14" thickBot="1" x14ac:dyDescent="0.2">
      <c r="B23" s="15"/>
      <c r="C23" s="17" t="s">
        <v>49</v>
      </c>
      <c r="D23" s="18"/>
      <c r="E23" s="18"/>
      <c r="F23" s="19"/>
      <c r="G23" s="7">
        <v>214268.09</v>
      </c>
      <c r="H23" s="7">
        <v>202295.96</v>
      </c>
      <c r="I23" s="7">
        <f>+I13+I15+I18+I20+I22</f>
        <v>217193</v>
      </c>
      <c r="J23" s="7">
        <f>+J13+J15+J18+J20+J22</f>
        <v>171820</v>
      </c>
    </row>
    <row r="24" spans="2:10" ht="13" x14ac:dyDescent="0.15">
      <c r="B24" s="15"/>
      <c r="C24" s="1" t="s">
        <v>50</v>
      </c>
    </row>
    <row r="25" spans="2:10" ht="14" thickBot="1" x14ac:dyDescent="0.2">
      <c r="B25" s="15"/>
      <c r="C25" s="1" t="s">
        <v>50</v>
      </c>
    </row>
    <row r="26" spans="2:10" ht="14" thickBot="1" x14ac:dyDescent="0.2">
      <c r="B26" s="15"/>
      <c r="C26" s="14" t="s">
        <v>51</v>
      </c>
      <c r="D26" s="14" t="s">
        <v>52</v>
      </c>
      <c r="E26" s="5" t="s">
        <v>53</v>
      </c>
      <c r="F26" s="5" t="s">
        <v>54</v>
      </c>
      <c r="G26" s="6">
        <v>36018</v>
      </c>
      <c r="H26" s="6">
        <v>30176</v>
      </c>
      <c r="I26" s="6">
        <v>30776</v>
      </c>
      <c r="J26" s="6">
        <v>13800</v>
      </c>
    </row>
    <row r="27" spans="2:10" ht="14" thickBot="1" x14ac:dyDescent="0.2">
      <c r="B27" s="15"/>
      <c r="C27" s="15"/>
      <c r="D27" s="15"/>
      <c r="E27" s="5" t="s">
        <v>55</v>
      </c>
      <c r="F27" s="5" t="s">
        <v>56</v>
      </c>
      <c r="G27" s="6">
        <v>283.51</v>
      </c>
      <c r="H27" s="6">
        <v>815.64</v>
      </c>
      <c r="I27" s="6">
        <v>816</v>
      </c>
      <c r="J27" s="6">
        <v>300</v>
      </c>
    </row>
    <row r="28" spans="2:10" ht="14" thickBot="1" x14ac:dyDescent="0.2">
      <c r="B28" s="15"/>
      <c r="C28" s="15"/>
      <c r="D28" s="15"/>
      <c r="E28" s="5" t="s">
        <v>57</v>
      </c>
      <c r="F28" s="5" t="s">
        <v>58</v>
      </c>
      <c r="G28" s="6">
        <v>7097.01</v>
      </c>
      <c r="H28" s="6">
        <v>27943.15</v>
      </c>
      <c r="I28" s="6">
        <v>33553</v>
      </c>
      <c r="J28" s="6">
        <v>61920</v>
      </c>
    </row>
    <row r="29" spans="2:10" ht="14" thickBot="1" x14ac:dyDescent="0.2">
      <c r="B29" s="15"/>
      <c r="C29" s="15"/>
      <c r="D29" s="15"/>
      <c r="E29" s="5" t="s">
        <v>59</v>
      </c>
      <c r="F29" s="5" t="s">
        <v>60</v>
      </c>
      <c r="G29" s="6">
        <v>2690.74</v>
      </c>
      <c r="H29" s="6">
        <v>3654</v>
      </c>
      <c r="I29" s="6">
        <v>4180</v>
      </c>
      <c r="J29" s="6">
        <v>5780</v>
      </c>
    </row>
    <row r="30" spans="2:10" ht="14" thickBot="1" x14ac:dyDescent="0.2">
      <c r="B30" s="15"/>
      <c r="C30" s="15"/>
      <c r="D30" s="15"/>
      <c r="E30" s="5" t="s">
        <v>61</v>
      </c>
      <c r="F30" s="5" t="s">
        <v>62</v>
      </c>
      <c r="G30" s="6">
        <v>629.27</v>
      </c>
      <c r="H30" s="6">
        <v>854.62</v>
      </c>
      <c r="I30" s="6">
        <v>1006</v>
      </c>
      <c r="J30" s="6">
        <v>1080</v>
      </c>
    </row>
    <row r="31" spans="2:10" ht="14" thickBot="1" x14ac:dyDescent="0.2">
      <c r="B31" s="15"/>
      <c r="C31" s="15"/>
      <c r="D31" s="15"/>
      <c r="E31" s="5" t="s">
        <v>63</v>
      </c>
      <c r="F31" s="5" t="s">
        <v>64</v>
      </c>
      <c r="G31" s="6">
        <v>343.9</v>
      </c>
      <c r="H31" s="6">
        <v>541.49</v>
      </c>
      <c r="I31" s="6">
        <v>700</v>
      </c>
      <c r="J31" s="6">
        <v>620</v>
      </c>
    </row>
    <row r="32" spans="2:10" ht="14" thickBot="1" x14ac:dyDescent="0.2">
      <c r="B32" s="15"/>
      <c r="C32" s="15"/>
      <c r="D32" s="16"/>
      <c r="E32" s="5" t="s">
        <v>65</v>
      </c>
      <c r="F32" s="5" t="s">
        <v>66</v>
      </c>
      <c r="G32" s="6">
        <v>3835</v>
      </c>
      <c r="H32" s="6">
        <v>3248</v>
      </c>
      <c r="I32" s="6">
        <v>5360</v>
      </c>
      <c r="J32" s="6">
        <v>5300</v>
      </c>
    </row>
    <row r="33" spans="2:10" ht="14" thickBot="1" x14ac:dyDescent="0.2">
      <c r="B33" s="15"/>
      <c r="C33" s="15"/>
      <c r="D33" s="17" t="s">
        <v>67</v>
      </c>
      <c r="E33" s="18"/>
      <c r="F33" s="19"/>
      <c r="G33" s="7">
        <v>50897.43</v>
      </c>
      <c r="H33" s="7">
        <v>67232.899999999994</v>
      </c>
      <c r="I33" s="7">
        <f>+I26+I27+I28+I29+I30+I31+I32</f>
        <v>76391</v>
      </c>
      <c r="J33" s="7">
        <f>+J26+J27+J28+J29+J30+J31+J32</f>
        <v>88800</v>
      </c>
    </row>
    <row r="34" spans="2:10" ht="14" thickBot="1" x14ac:dyDescent="0.2">
      <c r="B34" s="15"/>
      <c r="C34" s="15"/>
      <c r="D34" s="14" t="s">
        <v>68</v>
      </c>
      <c r="E34" s="5" t="s">
        <v>69</v>
      </c>
      <c r="F34" s="5" t="s">
        <v>70</v>
      </c>
      <c r="G34" s="6">
        <v>912.73</v>
      </c>
      <c r="H34" s="6">
        <v>1235.97</v>
      </c>
      <c r="I34" s="6">
        <v>1813</v>
      </c>
      <c r="J34" s="6">
        <v>2080</v>
      </c>
    </row>
    <row r="35" spans="2:10" ht="14" thickBot="1" x14ac:dyDescent="0.2">
      <c r="B35" s="15"/>
      <c r="C35" s="15"/>
      <c r="D35" s="15"/>
      <c r="E35" s="5" t="s">
        <v>71</v>
      </c>
      <c r="F35" s="5" t="s">
        <v>72</v>
      </c>
      <c r="G35" s="6">
        <v>150.72</v>
      </c>
      <c r="H35" s="6">
        <v>0</v>
      </c>
      <c r="I35" s="6">
        <v>0</v>
      </c>
      <c r="J35" s="6">
        <v>150</v>
      </c>
    </row>
    <row r="36" spans="2:10" ht="14" thickBot="1" x14ac:dyDescent="0.2">
      <c r="B36" s="15"/>
      <c r="C36" s="15"/>
      <c r="D36" s="15"/>
      <c r="E36" s="5" t="s">
        <v>73</v>
      </c>
      <c r="F36" s="5" t="s">
        <v>74</v>
      </c>
      <c r="G36" s="6">
        <v>5050</v>
      </c>
      <c r="H36" s="6">
        <v>5215</v>
      </c>
      <c r="I36" s="6">
        <v>5215</v>
      </c>
      <c r="J36" s="6">
        <v>6430</v>
      </c>
    </row>
    <row r="37" spans="2:10" ht="14" thickBot="1" x14ac:dyDescent="0.2">
      <c r="B37" s="15"/>
      <c r="C37" s="15"/>
      <c r="D37" s="15"/>
      <c r="E37" s="5" t="s">
        <v>75</v>
      </c>
      <c r="F37" s="5" t="s">
        <v>76</v>
      </c>
      <c r="G37" s="6">
        <v>2438.36</v>
      </c>
      <c r="H37" s="6">
        <v>8252</v>
      </c>
      <c r="I37" s="6">
        <v>9400</v>
      </c>
      <c r="J37" s="6">
        <v>10640</v>
      </c>
    </row>
    <row r="38" spans="2:10" ht="14" thickBot="1" x14ac:dyDescent="0.2">
      <c r="B38" s="15"/>
      <c r="C38" s="15"/>
      <c r="D38" s="15"/>
      <c r="E38" s="5" t="s">
        <v>77</v>
      </c>
      <c r="F38" s="5" t="s">
        <v>78</v>
      </c>
      <c r="G38" s="6">
        <v>6252.86</v>
      </c>
      <c r="H38" s="6">
        <v>12541.49</v>
      </c>
      <c r="I38" s="6">
        <v>16950</v>
      </c>
      <c r="J38" s="6">
        <v>20000</v>
      </c>
    </row>
    <row r="39" spans="2:10" ht="14" thickBot="1" x14ac:dyDescent="0.2">
      <c r="B39" s="15"/>
      <c r="C39" s="15"/>
      <c r="D39" s="15"/>
      <c r="E39" s="5" t="s">
        <v>79</v>
      </c>
      <c r="F39" s="5" t="s">
        <v>80</v>
      </c>
      <c r="G39" s="6">
        <v>126</v>
      </c>
      <c r="H39" s="6">
        <v>126</v>
      </c>
      <c r="I39" s="6">
        <v>126</v>
      </c>
      <c r="J39" s="6">
        <v>126</v>
      </c>
    </row>
    <row r="40" spans="2:10" ht="14" thickBot="1" x14ac:dyDescent="0.2">
      <c r="B40" s="15"/>
      <c r="C40" s="15"/>
      <c r="D40" s="15"/>
      <c r="E40" s="5" t="s">
        <v>81</v>
      </c>
      <c r="F40" s="5" t="s">
        <v>82</v>
      </c>
      <c r="G40" s="6">
        <v>123.38</v>
      </c>
      <c r="H40" s="6">
        <v>0</v>
      </c>
      <c r="I40" s="6">
        <v>0</v>
      </c>
      <c r="J40" s="6">
        <v>400</v>
      </c>
    </row>
    <row r="41" spans="2:10" ht="14" thickBot="1" x14ac:dyDescent="0.2">
      <c r="B41" s="15"/>
      <c r="C41" s="15"/>
      <c r="D41" s="15"/>
      <c r="E41" s="5" t="s">
        <v>83</v>
      </c>
      <c r="F41" s="5" t="s">
        <v>84</v>
      </c>
      <c r="G41" s="6">
        <v>1033.6600000000001</v>
      </c>
      <c r="H41" s="6">
        <v>983.21</v>
      </c>
      <c r="I41" s="6">
        <v>1133</v>
      </c>
      <c r="J41" s="6">
        <v>1500</v>
      </c>
    </row>
    <row r="42" spans="2:10" ht="14" thickBot="1" x14ac:dyDescent="0.2">
      <c r="B42" s="15"/>
      <c r="C42" s="15"/>
      <c r="D42" s="15"/>
      <c r="E42" s="5" t="s">
        <v>85</v>
      </c>
      <c r="F42" s="5" t="s">
        <v>86</v>
      </c>
      <c r="G42" s="6">
        <v>150</v>
      </c>
      <c r="H42" s="6">
        <v>1875.58</v>
      </c>
      <c r="I42" s="6">
        <v>1876</v>
      </c>
      <c r="J42" s="6">
        <v>8200</v>
      </c>
    </row>
    <row r="43" spans="2:10" ht="14" thickBot="1" x14ac:dyDescent="0.2">
      <c r="B43" s="15"/>
      <c r="C43" s="15"/>
      <c r="D43" s="15"/>
      <c r="E43" s="5" t="s">
        <v>87</v>
      </c>
      <c r="F43" s="5" t="s">
        <v>88</v>
      </c>
      <c r="G43" s="6">
        <v>106.2</v>
      </c>
      <c r="H43" s="6">
        <v>443.12</v>
      </c>
      <c r="I43" s="6">
        <v>460</v>
      </c>
      <c r="J43" s="6">
        <v>1220</v>
      </c>
    </row>
    <row r="44" spans="2:10" ht="14" thickBot="1" x14ac:dyDescent="0.2">
      <c r="B44" s="15"/>
      <c r="C44" s="15"/>
      <c r="D44" s="15"/>
      <c r="E44" s="5" t="s">
        <v>89</v>
      </c>
      <c r="F44" s="5" t="s">
        <v>90</v>
      </c>
      <c r="G44" s="6">
        <v>11396.66</v>
      </c>
      <c r="H44" s="6">
        <v>499.91</v>
      </c>
      <c r="I44" s="6">
        <v>500</v>
      </c>
      <c r="J44" s="6">
        <v>1800</v>
      </c>
    </row>
    <row r="45" spans="2:10" ht="14" thickBot="1" x14ac:dyDescent="0.2">
      <c r="B45" s="15"/>
      <c r="C45" s="15"/>
      <c r="D45" s="15"/>
      <c r="E45" s="5" t="s">
        <v>91</v>
      </c>
      <c r="F45" s="5" t="s">
        <v>92</v>
      </c>
      <c r="G45" s="6">
        <v>7812</v>
      </c>
      <c r="H45" s="6">
        <v>6348</v>
      </c>
      <c r="I45" s="6">
        <v>12960</v>
      </c>
      <c r="J45" s="6">
        <v>4200</v>
      </c>
    </row>
    <row r="46" spans="2:10" ht="14" thickBot="1" x14ac:dyDescent="0.2">
      <c r="B46" s="15"/>
      <c r="C46" s="15"/>
      <c r="D46" s="16"/>
      <c r="E46" s="5" t="s">
        <v>93</v>
      </c>
      <c r="F46" s="5" t="s">
        <v>94</v>
      </c>
      <c r="G46" s="6">
        <v>1966.47</v>
      </c>
      <c r="H46" s="6">
        <v>1125.32</v>
      </c>
      <c r="I46" s="6">
        <v>1513</v>
      </c>
      <c r="J46" s="6">
        <v>2120</v>
      </c>
    </row>
    <row r="47" spans="2:10" ht="14" thickBot="1" x14ac:dyDescent="0.2">
      <c r="B47" s="15"/>
      <c r="C47" s="15"/>
      <c r="D47" s="17" t="s">
        <v>95</v>
      </c>
      <c r="E47" s="18"/>
      <c r="F47" s="19"/>
      <c r="G47" s="7">
        <v>37519.040000000001</v>
      </c>
      <c r="H47" s="7">
        <v>38645.599999999999</v>
      </c>
      <c r="I47" s="7">
        <f>+I34+I35+I36+I37+I38+I39+I40+I41+I42+I43+I44+I45+I46</f>
        <v>51946</v>
      </c>
      <c r="J47" s="7">
        <f>+J34+J35+J36+J37+J38+J39+J40+J41+J42+J43+J44+J45+J46</f>
        <v>58866</v>
      </c>
    </row>
    <row r="48" spans="2:10" ht="14" thickBot="1" x14ac:dyDescent="0.2">
      <c r="B48" s="15"/>
      <c r="C48" s="15"/>
      <c r="D48" s="5" t="s">
        <v>96</v>
      </c>
      <c r="E48" s="5" t="s">
        <v>97</v>
      </c>
      <c r="F48" s="5" t="s">
        <v>98</v>
      </c>
      <c r="G48" s="6">
        <v>0</v>
      </c>
      <c r="H48" s="6">
        <v>31622.49</v>
      </c>
      <c r="I48" s="6">
        <v>31622</v>
      </c>
      <c r="J48" s="6">
        <v>21000</v>
      </c>
    </row>
    <row r="49" spans="1:10" ht="14" thickBot="1" x14ac:dyDescent="0.2">
      <c r="B49" s="15"/>
      <c r="C49" s="16"/>
      <c r="D49" s="17" t="s">
        <v>99</v>
      </c>
      <c r="E49" s="18"/>
      <c r="F49" s="19"/>
      <c r="G49" s="7">
        <v>0</v>
      </c>
      <c r="H49" s="7">
        <v>31622.49</v>
      </c>
      <c r="I49" s="7">
        <f>+I48</f>
        <v>31622</v>
      </c>
      <c r="J49" s="7">
        <f>+J48</f>
        <v>21000</v>
      </c>
    </row>
    <row r="50" spans="1:10" ht="14" thickBot="1" x14ac:dyDescent="0.2">
      <c r="B50" s="15"/>
      <c r="C50" s="17" t="s">
        <v>100</v>
      </c>
      <c r="D50" s="18"/>
      <c r="E50" s="18"/>
      <c r="F50" s="19"/>
      <c r="G50" s="7">
        <v>88416.47</v>
      </c>
      <c r="H50" s="7">
        <v>137500.99</v>
      </c>
      <c r="I50" s="7">
        <f>+I33+I47+I49</f>
        <v>159959</v>
      </c>
      <c r="J50" s="7">
        <f>+J33+J47+J49</f>
        <v>168666</v>
      </c>
    </row>
    <row r="51" spans="1:10" ht="13" x14ac:dyDescent="0.15">
      <c r="B51" s="15"/>
      <c r="C51" s="1" t="s">
        <v>50</v>
      </c>
    </row>
    <row r="52" spans="1:10" ht="14" thickBot="1" x14ac:dyDescent="0.2">
      <c r="B52" s="16"/>
      <c r="C52" s="1" t="s">
        <v>50</v>
      </c>
    </row>
    <row r="53" spans="1:10" ht="13" x14ac:dyDescent="0.15">
      <c r="B53" s="1" t="s">
        <v>50</v>
      </c>
    </row>
    <row r="54" spans="1:10" ht="13" x14ac:dyDescent="0.15">
      <c r="B54" s="1" t="s">
        <v>50</v>
      </c>
    </row>
    <row r="55" spans="1:10" ht="13" x14ac:dyDescent="0.15">
      <c r="B55" s="1" t="s">
        <v>50</v>
      </c>
    </row>
    <row r="56" spans="1:10" ht="13" x14ac:dyDescent="0.15">
      <c r="B56" s="22">
        <v>44739</v>
      </c>
      <c r="C56" s="23"/>
      <c r="D56" s="23"/>
      <c r="E56" s="23"/>
      <c r="F56" s="24">
        <v>1</v>
      </c>
      <c r="G56" s="23"/>
      <c r="H56" s="23"/>
      <c r="I56" s="25" t="s">
        <v>101</v>
      </c>
      <c r="J56" s="23"/>
    </row>
    <row r="58" spans="1:10" ht="12.75" customHeight="1" x14ac:dyDescent="0.15">
      <c r="A58" s="8" t="s">
        <v>11</v>
      </c>
      <c r="B58" s="9" t="s">
        <v>102</v>
      </c>
    </row>
    <row r="59" spans="1:10" ht="12.75" customHeight="1" x14ac:dyDescent="0.15">
      <c r="B59" s="10" t="s">
        <v>103</v>
      </c>
    </row>
    <row r="61" spans="1:10" ht="12.75" customHeight="1" thickBot="1" x14ac:dyDescent="0.2">
      <c r="B61" s="11" t="s">
        <v>104</v>
      </c>
    </row>
    <row r="62" spans="1:10" ht="12.75" customHeight="1" thickBot="1" x14ac:dyDescent="0.2">
      <c r="B62" s="26"/>
      <c r="C62" s="26" t="s">
        <v>4</v>
      </c>
      <c r="D62" s="26" t="s">
        <v>5</v>
      </c>
      <c r="E62" s="26" t="s">
        <v>6</v>
      </c>
      <c r="F62" s="26" t="s">
        <v>7</v>
      </c>
      <c r="G62" s="3" t="s">
        <v>8</v>
      </c>
      <c r="H62" s="3" t="s">
        <v>9</v>
      </c>
      <c r="I62" s="3" t="s">
        <v>9</v>
      </c>
      <c r="J62" s="3" t="s">
        <v>10</v>
      </c>
    </row>
    <row r="63" spans="1:10" ht="12.75" customHeight="1" x14ac:dyDescent="0.15">
      <c r="B63" s="27"/>
      <c r="C63" s="27"/>
      <c r="D63" s="27"/>
      <c r="E63" s="27"/>
      <c r="F63" s="27"/>
      <c r="G63" s="2"/>
      <c r="H63" s="8"/>
      <c r="I63" s="2"/>
      <c r="J63" s="2"/>
    </row>
    <row r="64" spans="1:10" ht="12.75" customHeight="1" thickBot="1" x14ac:dyDescent="0.2">
      <c r="B64" s="28"/>
      <c r="C64" s="28"/>
      <c r="D64" s="28"/>
      <c r="E64" s="28"/>
      <c r="F64" s="28"/>
      <c r="G64" s="4" t="s">
        <v>12</v>
      </c>
      <c r="H64" s="4" t="s">
        <v>12</v>
      </c>
      <c r="I64" s="4" t="s">
        <v>13</v>
      </c>
      <c r="J64" s="4" t="s">
        <v>14</v>
      </c>
    </row>
    <row r="65" spans="3:10" ht="12.75" customHeight="1" thickBot="1" x14ac:dyDescent="0.2">
      <c r="C65" s="14" t="s">
        <v>16</v>
      </c>
      <c r="D65" s="12"/>
      <c r="E65" s="12"/>
      <c r="F65" s="12"/>
      <c r="G65" s="12"/>
      <c r="H65" s="12"/>
      <c r="I65" s="12"/>
      <c r="J65" s="12"/>
    </row>
    <row r="66" spans="3:10" ht="12.75" customHeight="1" x14ac:dyDescent="0.15">
      <c r="C66" s="15"/>
      <c r="D66" s="12"/>
      <c r="E66" s="12"/>
      <c r="F66" s="12"/>
      <c r="G66" s="12"/>
      <c r="H66" s="12"/>
      <c r="I66" s="12"/>
      <c r="J66" s="12"/>
    </row>
    <row r="67" spans="3:10" ht="12.75" customHeight="1" x14ac:dyDescent="0.15">
      <c r="C67" s="15"/>
      <c r="D67" s="12"/>
      <c r="E67" s="12"/>
      <c r="F67" s="12"/>
      <c r="G67" s="12"/>
      <c r="H67" s="12"/>
      <c r="I67" s="12"/>
      <c r="J67" s="12"/>
    </row>
    <row r="68" spans="3:10" ht="12.75" customHeight="1" thickBot="1" x14ac:dyDescent="0.2">
      <c r="C68" s="16"/>
      <c r="D68" s="12"/>
      <c r="E68" s="12"/>
      <c r="F68" s="12"/>
      <c r="G68" s="12"/>
      <c r="H68" s="12"/>
      <c r="I68" s="12"/>
      <c r="J68" s="12"/>
    </row>
    <row r="69" spans="3:10" ht="12.75" customHeight="1" thickBot="1" x14ac:dyDescent="0.2">
      <c r="C69" s="17" t="s">
        <v>105</v>
      </c>
      <c r="D69" s="18"/>
      <c r="E69" s="18"/>
      <c r="F69" s="19"/>
      <c r="G69" s="7">
        <f>+G65+G66+G67+G68</f>
        <v>0</v>
      </c>
      <c r="H69" s="7">
        <f t="shared" ref="H69:J69" si="0">+H65+H66+H67+H68</f>
        <v>0</v>
      </c>
      <c r="I69" s="7">
        <f t="shared" si="0"/>
        <v>0</v>
      </c>
      <c r="J69" s="7">
        <f t="shared" si="0"/>
        <v>0</v>
      </c>
    </row>
    <row r="71" spans="3:10" ht="12.75" customHeight="1" thickBot="1" x14ac:dyDescent="0.2">
      <c r="G71" s="12"/>
      <c r="H71" s="12"/>
      <c r="I71" s="12"/>
      <c r="J71" s="12"/>
    </row>
    <row r="72" spans="3:10" ht="12.75" customHeight="1" thickBot="1" x14ac:dyDescent="0.2">
      <c r="C72" s="14" t="s">
        <v>106</v>
      </c>
      <c r="D72" s="12"/>
      <c r="E72" s="12"/>
      <c r="F72" s="12"/>
      <c r="G72" s="12"/>
      <c r="H72" s="12"/>
      <c r="I72" s="12"/>
      <c r="J72" s="12"/>
    </row>
    <row r="73" spans="3:10" ht="12.75" customHeight="1" x14ac:dyDescent="0.15">
      <c r="C73" s="20"/>
      <c r="D73" s="12">
        <v>21300</v>
      </c>
      <c r="E73" s="12"/>
      <c r="F73" s="12" t="s">
        <v>107</v>
      </c>
      <c r="G73" s="12"/>
      <c r="H73" s="12"/>
      <c r="I73" s="12"/>
      <c r="J73" s="13">
        <v>38000</v>
      </c>
    </row>
    <row r="74" spans="3:10" ht="12.75" customHeight="1" x14ac:dyDescent="0.15">
      <c r="C74" s="20"/>
      <c r="D74" s="12"/>
      <c r="E74" s="12"/>
      <c r="F74" s="12" t="s">
        <v>108</v>
      </c>
      <c r="G74" s="12"/>
      <c r="H74" s="12"/>
      <c r="I74" s="12"/>
      <c r="J74" s="12"/>
    </row>
    <row r="75" spans="3:10" ht="12.75" customHeight="1" thickBot="1" x14ac:dyDescent="0.2">
      <c r="C75" s="21"/>
      <c r="D75" s="12"/>
      <c r="E75" s="12"/>
      <c r="F75" s="12" t="s">
        <v>109</v>
      </c>
      <c r="G75" s="12"/>
      <c r="H75" s="12"/>
      <c r="I75" s="12"/>
      <c r="J75" s="12"/>
    </row>
    <row r="76" spans="3:10" ht="12.75" customHeight="1" thickBot="1" x14ac:dyDescent="0.2">
      <c r="C76" s="17" t="s">
        <v>110</v>
      </c>
      <c r="D76" s="18"/>
      <c r="E76" s="18"/>
      <c r="F76" s="19"/>
      <c r="G76" s="7">
        <f>+G72+G73+G74+G75</f>
        <v>0</v>
      </c>
      <c r="H76" s="7">
        <f t="shared" ref="H76:J76" si="1">+H72+H73+H74+H75</f>
        <v>0</v>
      </c>
      <c r="I76" s="7">
        <f t="shared" si="1"/>
        <v>0</v>
      </c>
      <c r="J76" s="7">
        <f t="shared" si="1"/>
        <v>38000</v>
      </c>
    </row>
  </sheetData>
  <mergeCells count="37">
    <mergeCell ref="B1:J1"/>
    <mergeCell ref="B2:J2"/>
    <mergeCell ref="B3:J3"/>
    <mergeCell ref="B4:B6"/>
    <mergeCell ref="C4:C6"/>
    <mergeCell ref="D4:D6"/>
    <mergeCell ref="E4:E6"/>
    <mergeCell ref="F4:F6"/>
    <mergeCell ref="C23:F23"/>
    <mergeCell ref="C26:C49"/>
    <mergeCell ref="D26:D32"/>
    <mergeCell ref="D33:F33"/>
    <mergeCell ref="D34:D46"/>
    <mergeCell ref="D47:F47"/>
    <mergeCell ref="D49:F49"/>
    <mergeCell ref="I56:J56"/>
    <mergeCell ref="B62:B64"/>
    <mergeCell ref="C62:C64"/>
    <mergeCell ref="D62:D64"/>
    <mergeCell ref="E62:E64"/>
    <mergeCell ref="F62:F64"/>
    <mergeCell ref="C65:C68"/>
    <mergeCell ref="C69:F69"/>
    <mergeCell ref="C72:C75"/>
    <mergeCell ref="C76:F76"/>
    <mergeCell ref="C50:F50"/>
    <mergeCell ref="B56:E56"/>
    <mergeCell ref="F56:H56"/>
    <mergeCell ref="B7:B52"/>
    <mergeCell ref="C7:C22"/>
    <mergeCell ref="D7:D12"/>
    <mergeCell ref="D13:F13"/>
    <mergeCell ref="D15:F15"/>
    <mergeCell ref="D16:D17"/>
    <mergeCell ref="D18:F18"/>
    <mergeCell ref="D20:F20"/>
    <mergeCell ref="D22:F22"/>
  </mergeCells>
  <pageMargins left="0.7" right="0.7" top="0.75" bottom="0.75" header="0.3" footer="0.3"/>
  <pageSetup scale="8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Page1_1</vt:lpstr>
      <vt:lpstr>Page1_1!Print_Area</vt:lpstr>
    </vt:vector>
  </TitlesOfParts>
  <Manager/>
  <Company>IBM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Triano, Hortencia</dc:creator>
  <cp:keywords/>
  <dc:description/>
  <cp:lastModifiedBy>Manager Hilmar Cemetery District</cp:lastModifiedBy>
  <cp:revision/>
  <dcterms:created xsi:type="dcterms:W3CDTF">2022-06-02T22:25:02Z</dcterms:created>
  <dcterms:modified xsi:type="dcterms:W3CDTF">2023-03-24T21:39:10Z</dcterms:modified>
  <cp:category/>
  <cp:contentStatus/>
</cp:coreProperties>
</file>