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sandrafreeberg/Chris'/"/>
    </mc:Choice>
  </mc:AlternateContent>
  <xr:revisionPtr revIDLastSave="0" documentId="8_{B8FBD186-D20D-554E-83EA-08B71B5EE8E4}" xr6:coauthVersionLast="47" xr6:coauthVersionMax="47" xr10:uidLastSave="{00000000-0000-0000-0000-000000000000}"/>
  <bookViews>
    <workbookView xWindow="10920" yWindow="760" windowWidth="21540" windowHeight="14080" xr2:uid="{00000000-000D-0000-FFFF-FFFF00000000}"/>
  </bookViews>
  <sheets>
    <sheet name="Page1_1" sheetId="1" r:id="rId1"/>
  </sheets>
  <definedNames>
    <definedName name="_xlnm.Print_Area" localSheetId="0">Page1_1!$A$1:$K$82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2" i="1" l="1"/>
  <c r="H82" i="1"/>
  <c r="G82" i="1"/>
  <c r="I75" i="1"/>
  <c r="H75" i="1"/>
  <c r="G75" i="1"/>
  <c r="K55" i="1"/>
  <c r="J55" i="1"/>
  <c r="K54" i="1"/>
  <c r="J54" i="1"/>
  <c r="I54" i="1"/>
  <c r="K52" i="1"/>
  <c r="J52" i="1"/>
  <c r="I52" i="1"/>
  <c r="K38" i="1"/>
  <c r="J38" i="1"/>
  <c r="I38" i="1"/>
  <c r="I27" i="1"/>
  <c r="I25" i="1"/>
  <c r="I22" i="1"/>
  <c r="I19" i="1"/>
  <c r="K28" i="1"/>
  <c r="J28" i="1"/>
  <c r="K27" i="1"/>
  <c r="J27" i="1"/>
  <c r="K25" i="1"/>
  <c r="J25" i="1"/>
  <c r="K22" i="1"/>
  <c r="J22" i="1"/>
  <c r="K19" i="1"/>
  <c r="J19" i="1"/>
  <c r="K17" i="1"/>
  <c r="J17" i="1"/>
  <c r="I17" i="1"/>
  <c r="K8" i="1"/>
  <c r="J8" i="1"/>
  <c r="I55" i="1" l="1"/>
  <c r="I28" i="1"/>
</calcChain>
</file>

<file path=xl/sharedStrings.xml><?xml version="1.0" encoding="utf-8"?>
<sst xmlns="http://schemas.openxmlformats.org/spreadsheetml/2006/main" count="143" uniqueCount="121">
  <si>
    <t xml:space="preserve">County of Merced        </t>
  </si>
  <si>
    <t>Jun 30, 2023</t>
  </si>
  <si>
    <t>Budget Unit</t>
  </si>
  <si>
    <t>Object Type</t>
  </si>
  <si>
    <t>Budget Category</t>
  </si>
  <si>
    <t>Object</t>
  </si>
  <si>
    <t>Description</t>
  </si>
  <si>
    <t>FY 21/22</t>
  </si>
  <si>
    <t>Actual</t>
  </si>
  <si>
    <t>FY 22/23</t>
  </si>
  <si>
    <t>FY 23/24</t>
  </si>
  <si>
    <t>Requested</t>
  </si>
  <si>
    <t>Recommended</t>
  </si>
  <si>
    <t>Approved</t>
  </si>
  <si>
    <r>
      <rPr>
        <sz val="8"/>
        <color rgb="FF454545"/>
        <rFont val="Arial"/>
        <family val="2"/>
      </rPr>
      <t xml:space="preserve">88100   </t>
    </r>
    <r>
      <rPr>
        <sz val="8"/>
        <color rgb="FF454545"/>
        <rFont val="Arial"/>
        <family val="2"/>
      </rPr>
      <t xml:space="preserve">Hilmar Cemetery               </t>
    </r>
  </si>
  <si>
    <t xml:space="preserve">Revenue                       </t>
  </si>
  <si>
    <t xml:space="preserve">Not applicable                </t>
  </si>
  <si>
    <t>98110</t>
  </si>
  <si>
    <t>Endowment Fees</t>
  </si>
  <si>
    <r>
      <rPr>
        <b/>
        <sz val="8"/>
        <color rgb="FFFFFFFF"/>
        <rFont val="Arial"/>
        <family val="2"/>
      </rPr>
      <t xml:space="preserve">Not applicable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</si>
  <si>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Taxes                         </t>
  </si>
  <si>
    <t>91010</t>
  </si>
  <si>
    <t>Property-Taxes-Current Secured</t>
  </si>
  <si>
    <t>91011</t>
  </si>
  <si>
    <t>Property Taxes-Prior Secured</t>
  </si>
  <si>
    <t>91020</t>
  </si>
  <si>
    <t>Property-Taxes-Current Unsec</t>
  </si>
  <si>
    <t>91030</t>
  </si>
  <si>
    <t>Prop Taxes-Delinquent Secured</t>
  </si>
  <si>
    <t>91040</t>
  </si>
  <si>
    <t>Property-Taxes-Prior Unsecured</t>
  </si>
  <si>
    <t>91060</t>
  </si>
  <si>
    <t>Sales And Use Tax</t>
  </si>
  <si>
    <t>91090</t>
  </si>
  <si>
    <t>Prop Taxes-Timber Yield/Other</t>
  </si>
  <si>
    <t>91097</t>
  </si>
  <si>
    <t>Prop Tax-SB813 Supplemental</t>
  </si>
  <si>
    <r>
      <rPr>
        <b/>
        <sz val="8"/>
        <color rgb="FFFFFFFF"/>
        <rFont val="Arial"/>
        <family val="2"/>
      </rPr>
      <t xml:space="preserve">Taxes      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</si>
  <si>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Use of Money and Property     </t>
  </si>
  <si>
    <t>94200</t>
  </si>
  <si>
    <t>Interest</t>
  </si>
  <si>
    <r>
      <rPr>
        <b/>
        <sz val="8"/>
        <color rgb="FFFFFFFF"/>
        <rFont val="Arial"/>
        <family val="2"/>
      </rPr>
      <t xml:space="preserve">Use of Money and Property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</si>
  <si>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Aid From Other Govt Agencies  </t>
  </si>
  <si>
    <t>95460</t>
  </si>
  <si>
    <t>State Homeowners Prop Tax Rel</t>
  </si>
  <si>
    <t>95593</t>
  </si>
  <si>
    <t>Fish &amp; Game PILT</t>
  </si>
  <si>
    <r>
      <rPr>
        <b/>
        <sz val="8"/>
        <color rgb="FFFFFFFF"/>
        <rFont val="Arial"/>
        <family val="2"/>
      </rPr>
      <t xml:space="preserve">Aid From Other Govt Agencies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</si>
  <si>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Charges for Current Services  </t>
  </si>
  <si>
    <t>96920</t>
  </si>
  <si>
    <t>Other Services</t>
  </si>
  <si>
    <t>96923</t>
  </si>
  <si>
    <t>Other Services-Burials</t>
  </si>
  <si>
    <r>
      <rPr>
        <b/>
        <sz val="8"/>
        <color rgb="FFFFFFFF"/>
        <rFont val="Arial"/>
        <family val="2"/>
      </rPr>
      <t xml:space="preserve">Charges for Current Services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</si>
  <si>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Other Revenue                 </t>
  </si>
  <si>
    <t>97990</t>
  </si>
  <si>
    <t>Other Revenue</t>
  </si>
  <si>
    <r>
      <rPr>
        <b/>
        <sz val="8"/>
        <color rgb="FFFFFFFF"/>
        <rFont val="Arial"/>
        <family val="2"/>
      </rPr>
      <t xml:space="preserve">Other Revenue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</si>
  <si>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Revenue    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</si>
  <si>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</t>
  </si>
  <si>
    <t xml:space="preserve">Expenditure                   </t>
  </si>
  <si>
    <t xml:space="preserve">Salaries &amp; Benefits           </t>
  </si>
  <si>
    <t>10110</t>
  </si>
  <si>
    <t>Salaries And Wages-Perm Emp</t>
  </si>
  <si>
    <t>10111</t>
  </si>
  <si>
    <t>Overtime</t>
  </si>
  <si>
    <t>10150</t>
  </si>
  <si>
    <t>Salaries And Wages-Extra Help</t>
  </si>
  <si>
    <t>10220</t>
  </si>
  <si>
    <t>Fica</t>
  </si>
  <si>
    <t>10230</t>
  </si>
  <si>
    <t>Medicare Tax</t>
  </si>
  <si>
    <t>10350</t>
  </si>
  <si>
    <t>Unemployment Insurance</t>
  </si>
  <si>
    <t>10360</t>
  </si>
  <si>
    <t>Workers Compensation Insurance</t>
  </si>
  <si>
    <r>
      <rPr>
        <b/>
        <sz val="8"/>
        <color rgb="FFFFFFFF"/>
        <rFont val="Arial"/>
        <family val="2"/>
      </rPr>
      <t xml:space="preserve">Salaries &amp; Benefits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</si>
  <si>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Services &amp; Supplies           </t>
  </si>
  <si>
    <t>20600</t>
  </si>
  <si>
    <t>Communications</t>
  </si>
  <si>
    <t>20700</t>
  </si>
  <si>
    <t>Supplies Re-Issued</t>
  </si>
  <si>
    <t>21000</t>
  </si>
  <si>
    <t>Insurance-Other</t>
  </si>
  <si>
    <t>21200</t>
  </si>
  <si>
    <t>Maintenance-Equipment</t>
  </si>
  <si>
    <t>21300</t>
  </si>
  <si>
    <t>Maint-Structure, Improv &amp; Gr</t>
  </si>
  <si>
    <t>21500</t>
  </si>
  <si>
    <t>Membership</t>
  </si>
  <si>
    <t>21600</t>
  </si>
  <si>
    <t>Miscellaneous Expense</t>
  </si>
  <si>
    <t>21700</t>
  </si>
  <si>
    <t>Office Expense-General</t>
  </si>
  <si>
    <t>21800</t>
  </si>
  <si>
    <t>Professional &amp; Special Srvcs</t>
  </si>
  <si>
    <t>22200</t>
  </si>
  <si>
    <t>Small Tools &amp; Instruments</t>
  </si>
  <si>
    <t>22300</t>
  </si>
  <si>
    <t>Spec Dept Expense-Other</t>
  </si>
  <si>
    <t>22313</t>
  </si>
  <si>
    <t>Spec Dept Exp-Grave Liners</t>
  </si>
  <si>
    <t>22600</t>
  </si>
  <si>
    <t>Utilities</t>
  </si>
  <si>
    <r>
      <rPr>
        <b/>
        <sz val="8"/>
        <color rgb="FFFFFFFF"/>
        <rFont val="Arial"/>
        <family val="2"/>
      </rPr>
      <t xml:space="preserve">Services &amp; Supplies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</si>
  <si>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Capital Assets                </t>
  </si>
  <si>
    <t>83700</t>
  </si>
  <si>
    <t>Equipment</t>
  </si>
  <si>
    <r>
      <rPr>
        <b/>
        <sz val="8"/>
        <color rgb="FFFFFFFF"/>
        <rFont val="Arial"/>
        <family val="2"/>
      </rPr>
      <t xml:space="preserve">Capital Assets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</si>
  <si>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Expenditure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</si>
  <si>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*</t>
  </si>
  <si>
    <t>Budgeted Revenue and Expenses</t>
  </si>
  <si>
    <t>- Actual June 30, 2023</t>
  </si>
  <si>
    <t>Additional Requested:</t>
  </si>
  <si>
    <t>Additional Revenue                        - Total</t>
  </si>
  <si>
    <t>Additional Expenditure                    - Total</t>
  </si>
  <si>
    <t xml:space="preserve">South Cemetery concrete foundations </t>
  </si>
  <si>
    <t>repairs &amp; improvements (project has</t>
  </si>
  <si>
    <t>been "on hold" awaiting contractor</t>
  </si>
  <si>
    <t xml:space="preserve">availability). </t>
  </si>
  <si>
    <t>July 17, 2023  Mngr Freeberg update 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</si>
</sst>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mmm\ d\,\ yyyy"/>
  </numFmts>
  <fonts count="9" x14ac:knownFonts="1">
    <font>
      <sz val="10"/>
      <color theme="1"/>
      <name val="Tahoma"/>
      <family val="2"/>
    </font>
    <font>
      <b/>
      <sz val="16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AD8D8"/>
        <bgColor indexed="64"/>
      </patternFill>
    </fill>
  </fills>
  <borders count="1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top"/>
    </xf>
    <xf numFmtId="19" fontId="6" fillId="0" borderId="0" xfId="0" applyNumberFormat="1" applyFont="1" applyAlignment="1">
      <alignment horizontal="right" vertical="top"/>
    </xf>
    <xf numFmtId="0" fontId="0" fillId="2" borderId="2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164" fontId="3" fillId="0" borderId="7" xfId="0" applyNumberFormat="1" applyFont="1" applyBorder="1" applyAlignment="1">
      <alignment horizontal="right" vertical="top"/>
    </xf>
    <xf numFmtId="164" fontId="4" fillId="3" borderId="11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left" vertical="top"/>
    </xf>
    <xf numFmtId="0" fontId="0" fillId="4" borderId="0" xfId="0" applyFill="1"/>
    <xf numFmtId="0" fontId="8" fillId="0" borderId="0" xfId="0" applyFont="1"/>
    <xf numFmtId="0" fontId="1" fillId="0" borderId="0" xfId="0" applyFont="1" applyAlignment="1">
      <alignment vertical="center"/>
    </xf>
    <xf numFmtId="0" fontId="0" fillId="0" borderId="0" xfId="0"/>
    <xf numFmtId="0" fontId="2" fillId="2" borderId="4" xfId="0" applyFont="1" applyFill="1" applyBorder="1" applyAlignment="1">
      <alignment horizontal="center" vertical="top"/>
    </xf>
    <xf numFmtId="0" fontId="0" fillId="2" borderId="2" xfId="0" applyFill="1" applyBorder="1"/>
    <xf numFmtId="0" fontId="0" fillId="2" borderId="3" xfId="0" applyFill="1" applyBorder="1"/>
    <xf numFmtId="0" fontId="4" fillId="3" borderId="8" xfId="0" applyFont="1" applyFill="1" applyBorder="1" applyAlignment="1">
      <alignment vertical="top"/>
    </xf>
    <xf numFmtId="0" fontId="0" fillId="3" borderId="9" xfId="0" applyFill="1" applyBorder="1"/>
    <xf numFmtId="0" fontId="0" fillId="3" borderId="10" xfId="0" applyFill="1" applyBorder="1"/>
    <xf numFmtId="0" fontId="3" fillId="0" borderId="7" xfId="0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165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/>
    </xf>
    <xf numFmtId="0" fontId="8" fillId="0" borderId="5" xfId="0" applyFont="1" applyBorder="1"/>
    <xf numFmtId="0" fontId="8" fillId="0" borderId="6" xfId="0" applyFont="1" applyBorder="1"/>
    <xf numFmtId="19" fontId="6" fillId="0" borderId="0" xfId="0" applyNumberFormat="1" applyFont="1" applyAlignment="1">
      <alignment horizontal="right" vertical="top"/>
    </xf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51" zoomScaleNormal="100" workbookViewId="0">
      <selection activeCell="B61" sqref="B61:E61"/>
    </sheetView>
  </sheetViews>
  <sheetFormatPr baseColWidth="10" defaultColWidth="9" defaultRowHeight="12.75" customHeight="1" x14ac:dyDescent="0.15"/>
  <cols>
    <col min="1" max="1" width="2.796875" customWidth="1"/>
    <col min="2" max="2" width="27.59765625" bestFit="1" customWidth="1"/>
    <col min="3" max="3" width="20.19921875" bestFit="1" customWidth="1"/>
    <col min="4" max="4" width="25.19921875" bestFit="1" customWidth="1"/>
    <col min="5" max="5" width="6.19921875" bestFit="1" customWidth="1"/>
    <col min="6" max="6" width="27.59765625" bestFit="1" customWidth="1"/>
    <col min="7" max="8" width="8.59765625" bestFit="1" customWidth="1"/>
    <col min="9" max="9" width="12.796875" customWidth="1"/>
    <col min="10" max="10" width="13.796875" hidden="1" customWidth="1"/>
    <col min="11" max="11" width="8.59765625" hidden="1" customWidth="1"/>
  </cols>
  <sheetData>
    <row r="1" spans="2:11" ht="23.25" customHeight="1" x14ac:dyDescent="0.1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</row>
    <row r="2" spans="2:11" ht="23.25" customHeight="1" x14ac:dyDescent="0.15">
      <c r="B2" s="15" t="s">
        <v>111</v>
      </c>
      <c r="C2" s="16"/>
      <c r="D2" s="16"/>
      <c r="E2" s="16"/>
      <c r="F2" s="16"/>
      <c r="G2" s="16"/>
      <c r="H2" s="16"/>
      <c r="I2" s="16"/>
      <c r="J2" s="16"/>
      <c r="K2" s="16"/>
    </row>
    <row r="3" spans="2:11" ht="23.25" customHeight="1" x14ac:dyDescent="0.15">
      <c r="B3" s="15" t="s">
        <v>1</v>
      </c>
      <c r="C3" s="16"/>
      <c r="D3" s="16"/>
      <c r="E3" s="16"/>
      <c r="F3" s="16"/>
      <c r="G3" s="16"/>
      <c r="H3" s="16"/>
      <c r="I3" s="16"/>
      <c r="J3" s="16"/>
      <c r="K3" s="16"/>
    </row>
    <row r="4" spans="2:11" ht="13" x14ac:dyDescent="0.15"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5" t="s">
        <v>7</v>
      </c>
      <c r="H4" s="5" t="s">
        <v>9</v>
      </c>
      <c r="I4" s="5" t="s">
        <v>10</v>
      </c>
      <c r="J4" s="5" t="s">
        <v>10</v>
      </c>
      <c r="K4" s="5" t="s">
        <v>10</v>
      </c>
    </row>
    <row r="5" spans="2:11" ht="13" x14ac:dyDescent="0.15">
      <c r="B5" s="18"/>
      <c r="C5" s="18"/>
      <c r="D5" s="18"/>
      <c r="E5" s="18"/>
      <c r="F5" s="18"/>
      <c r="G5" s="4"/>
      <c r="H5" s="10" t="s">
        <v>110</v>
      </c>
      <c r="I5" s="4"/>
      <c r="J5" s="4"/>
      <c r="K5" s="4"/>
    </row>
    <row r="6" spans="2:11" ht="13" x14ac:dyDescent="0.15">
      <c r="B6" s="19"/>
      <c r="C6" s="19"/>
      <c r="D6" s="19"/>
      <c r="E6" s="19"/>
      <c r="F6" s="19"/>
      <c r="G6" s="6" t="s">
        <v>8</v>
      </c>
      <c r="H6" s="6" t="s">
        <v>8</v>
      </c>
      <c r="I6" s="6" t="s">
        <v>11</v>
      </c>
      <c r="J6" s="6" t="s">
        <v>12</v>
      </c>
      <c r="K6" s="6" t="s">
        <v>13</v>
      </c>
    </row>
    <row r="7" spans="2:11" ht="13" x14ac:dyDescent="0.15">
      <c r="B7" s="23" t="s">
        <v>14</v>
      </c>
      <c r="C7" s="23" t="s">
        <v>15</v>
      </c>
      <c r="D7" s="7" t="s">
        <v>16</v>
      </c>
      <c r="E7" s="7" t="s">
        <v>17</v>
      </c>
      <c r="F7" s="7" t="s">
        <v>18</v>
      </c>
      <c r="G7" s="8">
        <v>0</v>
      </c>
      <c r="H7" s="8">
        <v>220</v>
      </c>
      <c r="I7" s="8">
        <v>0</v>
      </c>
      <c r="J7" s="8">
        <v>0</v>
      </c>
      <c r="K7" s="8">
        <v>0</v>
      </c>
    </row>
    <row r="8" spans="2:11" ht="13" x14ac:dyDescent="0.15">
      <c r="B8" s="24"/>
      <c r="C8" s="24"/>
      <c r="D8" s="20" t="s">
        <v>19</v>
      </c>
      <c r="E8" s="21"/>
      <c r="F8" s="22"/>
      <c r="G8" s="9">
        <v>0</v>
      </c>
      <c r="H8" s="9">
        <v>220</v>
      </c>
      <c r="I8" s="9"/>
      <c r="J8" s="9">
        <f t="shared" ref="J8:K8" si="0">+J7</f>
        <v>0</v>
      </c>
      <c r="K8" s="9">
        <f t="shared" si="0"/>
        <v>0</v>
      </c>
    </row>
    <row r="9" spans="2:11" ht="13" x14ac:dyDescent="0.15">
      <c r="B9" s="24"/>
      <c r="C9" s="24"/>
      <c r="D9" s="23" t="s">
        <v>20</v>
      </c>
      <c r="E9" s="7" t="s">
        <v>21</v>
      </c>
      <c r="F9" s="7" t="s">
        <v>22</v>
      </c>
      <c r="G9" s="8">
        <v>81999.429999999993</v>
      </c>
      <c r="H9" s="8">
        <v>86753.97</v>
      </c>
      <c r="I9" s="8">
        <v>84500</v>
      </c>
      <c r="J9" s="8">
        <v>0</v>
      </c>
      <c r="K9" s="8">
        <v>0</v>
      </c>
    </row>
    <row r="10" spans="2:11" ht="13" x14ac:dyDescent="0.15">
      <c r="B10" s="24"/>
      <c r="C10" s="24"/>
      <c r="D10" s="24"/>
      <c r="E10" s="7" t="s">
        <v>23</v>
      </c>
      <c r="F10" s="7" t="s">
        <v>24</v>
      </c>
      <c r="G10" s="8">
        <v>6.93</v>
      </c>
      <c r="H10" s="8">
        <v>0</v>
      </c>
      <c r="I10" s="8">
        <v>0</v>
      </c>
      <c r="J10" s="8">
        <v>0</v>
      </c>
      <c r="K10" s="8">
        <v>0</v>
      </c>
    </row>
    <row r="11" spans="2:11" ht="13" x14ac:dyDescent="0.15">
      <c r="B11" s="24"/>
      <c r="C11" s="24"/>
      <c r="D11" s="24"/>
      <c r="E11" s="7" t="s">
        <v>25</v>
      </c>
      <c r="F11" s="7" t="s">
        <v>26</v>
      </c>
      <c r="G11" s="8">
        <v>5949.56</v>
      </c>
      <c r="H11" s="8">
        <v>6329.35</v>
      </c>
      <c r="I11" s="8">
        <v>6500</v>
      </c>
      <c r="J11" s="8">
        <v>0</v>
      </c>
      <c r="K11" s="8">
        <v>0</v>
      </c>
    </row>
    <row r="12" spans="2:11" ht="13" x14ac:dyDescent="0.15">
      <c r="B12" s="24"/>
      <c r="C12" s="24"/>
      <c r="D12" s="24"/>
      <c r="E12" s="7" t="s">
        <v>27</v>
      </c>
      <c r="F12" s="7" t="s">
        <v>28</v>
      </c>
      <c r="G12" s="8">
        <v>0</v>
      </c>
      <c r="H12" s="8">
        <v>17.079999999999998</v>
      </c>
      <c r="I12" s="8">
        <v>0</v>
      </c>
      <c r="J12" s="8">
        <v>0</v>
      </c>
      <c r="K12" s="8">
        <v>0</v>
      </c>
    </row>
    <row r="13" spans="2:11" ht="13" x14ac:dyDescent="0.15">
      <c r="B13" s="24"/>
      <c r="C13" s="24"/>
      <c r="D13" s="24"/>
      <c r="E13" s="7" t="s">
        <v>29</v>
      </c>
      <c r="F13" s="7" t="s">
        <v>30</v>
      </c>
      <c r="G13" s="8">
        <v>166.3</v>
      </c>
      <c r="H13" s="8">
        <v>173.24</v>
      </c>
      <c r="I13" s="8">
        <v>200</v>
      </c>
      <c r="J13" s="8">
        <v>0</v>
      </c>
      <c r="K13" s="8">
        <v>0</v>
      </c>
    </row>
    <row r="14" spans="2:11" ht="13" x14ac:dyDescent="0.15">
      <c r="B14" s="24"/>
      <c r="C14" s="24"/>
      <c r="D14" s="24"/>
      <c r="E14" s="7" t="s">
        <v>31</v>
      </c>
      <c r="F14" s="7" t="s">
        <v>32</v>
      </c>
      <c r="G14" s="8">
        <v>-65.819999999999993</v>
      </c>
      <c r="H14" s="8">
        <v>998.88</v>
      </c>
      <c r="I14" s="8">
        <v>920</v>
      </c>
      <c r="J14" s="8">
        <v>0</v>
      </c>
      <c r="K14" s="8">
        <v>0</v>
      </c>
    </row>
    <row r="15" spans="2:11" ht="13" x14ac:dyDescent="0.15">
      <c r="B15" s="24"/>
      <c r="C15" s="24"/>
      <c r="D15" s="24"/>
      <c r="E15" s="7" t="s">
        <v>33</v>
      </c>
      <c r="F15" s="7" t="s">
        <v>34</v>
      </c>
      <c r="G15" s="8">
        <v>0.05</v>
      </c>
      <c r="H15" s="8">
        <v>0.04</v>
      </c>
      <c r="I15" s="8">
        <v>0</v>
      </c>
      <c r="J15" s="8">
        <v>0</v>
      </c>
      <c r="K15" s="8">
        <v>0</v>
      </c>
    </row>
    <row r="16" spans="2:11" ht="13" x14ac:dyDescent="0.15">
      <c r="B16" s="24"/>
      <c r="C16" s="24"/>
      <c r="D16" s="25"/>
      <c r="E16" s="7" t="s">
        <v>35</v>
      </c>
      <c r="F16" s="7" t="s">
        <v>36</v>
      </c>
      <c r="G16" s="8">
        <v>3013.84</v>
      </c>
      <c r="H16" s="8">
        <v>2293.04</v>
      </c>
      <c r="I16" s="8">
        <v>2300</v>
      </c>
      <c r="J16" s="8">
        <v>0</v>
      </c>
      <c r="K16" s="8">
        <v>0</v>
      </c>
    </row>
    <row r="17" spans="2:11" ht="13" x14ac:dyDescent="0.15">
      <c r="B17" s="24"/>
      <c r="C17" s="24"/>
      <c r="D17" s="20" t="s">
        <v>37</v>
      </c>
      <c r="E17" s="21"/>
      <c r="F17" s="22"/>
      <c r="G17" s="9">
        <v>91070.29</v>
      </c>
      <c r="H17" s="9">
        <v>96565.6</v>
      </c>
      <c r="I17" s="9">
        <f>+I9+I10+I11+I12+I13+I14+I15+I16</f>
        <v>94420</v>
      </c>
      <c r="J17" s="9">
        <f t="shared" ref="J17:K17" si="1">+J9+J10+J11+J12+J13+J14+J15+J16</f>
        <v>0</v>
      </c>
      <c r="K17" s="9">
        <f t="shared" si="1"/>
        <v>0</v>
      </c>
    </row>
    <row r="18" spans="2:11" ht="13" x14ac:dyDescent="0.15">
      <c r="B18" s="24"/>
      <c r="C18" s="24"/>
      <c r="D18" s="7" t="s">
        <v>38</v>
      </c>
      <c r="E18" s="7" t="s">
        <v>39</v>
      </c>
      <c r="F18" s="7" t="s">
        <v>40</v>
      </c>
      <c r="G18" s="8">
        <v>5598.16</v>
      </c>
      <c r="H18" s="8">
        <v>19037.38</v>
      </c>
      <c r="I18" s="8">
        <v>11000</v>
      </c>
      <c r="J18" s="8">
        <v>0</v>
      </c>
      <c r="K18" s="8">
        <v>0</v>
      </c>
    </row>
    <row r="19" spans="2:11" ht="13" x14ac:dyDescent="0.15">
      <c r="B19" s="24"/>
      <c r="C19" s="24"/>
      <c r="D19" s="20" t="s">
        <v>41</v>
      </c>
      <c r="E19" s="21"/>
      <c r="F19" s="22"/>
      <c r="G19" s="9">
        <v>5598.16</v>
      </c>
      <c r="H19" s="9">
        <v>19037.38</v>
      </c>
      <c r="I19" s="9">
        <f>+I18</f>
        <v>11000</v>
      </c>
      <c r="J19" s="9">
        <f>+J18</f>
        <v>0</v>
      </c>
      <c r="K19" s="9">
        <f>+K18</f>
        <v>0</v>
      </c>
    </row>
    <row r="20" spans="2:11" ht="13" x14ac:dyDescent="0.15">
      <c r="B20" s="24"/>
      <c r="C20" s="24"/>
      <c r="D20" s="23" t="s">
        <v>42</v>
      </c>
      <c r="E20" s="7" t="s">
        <v>43</v>
      </c>
      <c r="F20" s="7" t="s">
        <v>44</v>
      </c>
      <c r="G20" s="8">
        <v>703.52</v>
      </c>
      <c r="H20" s="8">
        <v>678.85</v>
      </c>
      <c r="I20" s="8">
        <v>400</v>
      </c>
      <c r="J20" s="8">
        <v>0</v>
      </c>
      <c r="K20" s="8">
        <v>0</v>
      </c>
    </row>
    <row r="21" spans="2:11" ht="13" x14ac:dyDescent="0.15">
      <c r="B21" s="24"/>
      <c r="C21" s="24"/>
      <c r="D21" s="25"/>
      <c r="E21" s="7" t="s">
        <v>45</v>
      </c>
      <c r="F21" s="7" t="s">
        <v>46</v>
      </c>
      <c r="G21" s="8">
        <v>80.78</v>
      </c>
      <c r="H21" s="8">
        <v>80.78</v>
      </c>
      <c r="I21" s="8">
        <v>80</v>
      </c>
      <c r="J21" s="8">
        <v>0</v>
      </c>
      <c r="K21" s="8">
        <v>0</v>
      </c>
    </row>
    <row r="22" spans="2:11" ht="13" x14ac:dyDescent="0.15">
      <c r="B22" s="24"/>
      <c r="C22" s="24"/>
      <c r="D22" s="20" t="s">
        <v>47</v>
      </c>
      <c r="E22" s="21"/>
      <c r="F22" s="22"/>
      <c r="G22" s="9">
        <v>784.3</v>
      </c>
      <c r="H22" s="9">
        <v>759.63</v>
      </c>
      <c r="I22" s="9">
        <f>+I20+I21</f>
        <v>480</v>
      </c>
      <c r="J22" s="9">
        <f>+J20+J21</f>
        <v>0</v>
      </c>
      <c r="K22" s="9">
        <f>+K20+K21</f>
        <v>0</v>
      </c>
    </row>
    <row r="23" spans="2:11" ht="13" x14ac:dyDescent="0.15">
      <c r="B23" s="24"/>
      <c r="C23" s="24"/>
      <c r="D23" s="23" t="s">
        <v>48</v>
      </c>
      <c r="E23" s="7" t="s">
        <v>49</v>
      </c>
      <c r="F23" s="7" t="s">
        <v>50</v>
      </c>
      <c r="G23" s="8">
        <v>0</v>
      </c>
      <c r="H23" s="8">
        <v>2630</v>
      </c>
      <c r="I23" s="8">
        <v>2000</v>
      </c>
      <c r="J23" s="8">
        <v>0</v>
      </c>
      <c r="K23" s="8">
        <v>0</v>
      </c>
    </row>
    <row r="24" spans="2:11" ht="13" x14ac:dyDescent="0.15">
      <c r="B24" s="24"/>
      <c r="C24" s="24"/>
      <c r="D24" s="25"/>
      <c r="E24" s="7" t="s">
        <v>51</v>
      </c>
      <c r="F24" s="7" t="s">
        <v>52</v>
      </c>
      <c r="G24" s="8">
        <v>106093</v>
      </c>
      <c r="H24" s="8">
        <v>92722</v>
      </c>
      <c r="I24" s="8">
        <v>90000</v>
      </c>
      <c r="J24" s="8">
        <v>0</v>
      </c>
      <c r="K24" s="8">
        <v>0</v>
      </c>
    </row>
    <row r="25" spans="2:11" ht="13" x14ac:dyDescent="0.15">
      <c r="B25" s="24"/>
      <c r="C25" s="24"/>
      <c r="D25" s="20" t="s">
        <v>53</v>
      </c>
      <c r="E25" s="21"/>
      <c r="F25" s="22"/>
      <c r="G25" s="9">
        <v>106093</v>
      </c>
      <c r="H25" s="9">
        <v>95352</v>
      </c>
      <c r="I25" s="9">
        <f>+I23+I24</f>
        <v>92000</v>
      </c>
      <c r="J25" s="9">
        <f>+J23+J24</f>
        <v>0</v>
      </c>
      <c r="K25" s="9">
        <f>+K23+K24</f>
        <v>0</v>
      </c>
    </row>
    <row r="26" spans="2:11" ht="13" x14ac:dyDescent="0.15">
      <c r="B26" s="24"/>
      <c r="C26" s="24"/>
      <c r="D26" s="7" t="s">
        <v>54</v>
      </c>
      <c r="E26" s="7" t="s">
        <v>55</v>
      </c>
      <c r="F26" s="7" t="s">
        <v>56</v>
      </c>
      <c r="G26" s="8">
        <v>23571.74</v>
      </c>
      <c r="H26" s="8">
        <v>3950</v>
      </c>
      <c r="I26" s="8">
        <v>3080</v>
      </c>
      <c r="J26" s="8">
        <v>0</v>
      </c>
      <c r="K26" s="8">
        <v>0</v>
      </c>
    </row>
    <row r="27" spans="2:11" ht="13" x14ac:dyDescent="0.15">
      <c r="B27" s="24"/>
      <c r="C27" s="25"/>
      <c r="D27" s="20" t="s">
        <v>57</v>
      </c>
      <c r="E27" s="21"/>
      <c r="F27" s="22"/>
      <c r="G27" s="9">
        <v>23571.74</v>
      </c>
      <c r="H27" s="9">
        <v>3950</v>
      </c>
      <c r="I27" s="9">
        <f>+I26</f>
        <v>3080</v>
      </c>
      <c r="J27" s="9">
        <f>+J26</f>
        <v>0</v>
      </c>
      <c r="K27" s="9">
        <f>+K26</f>
        <v>0</v>
      </c>
    </row>
    <row r="28" spans="2:11" ht="13" x14ac:dyDescent="0.15">
      <c r="B28" s="24"/>
      <c r="C28" s="20" t="s">
        <v>58</v>
      </c>
      <c r="D28" s="21"/>
      <c r="E28" s="21"/>
      <c r="F28" s="22"/>
      <c r="G28" s="9">
        <v>227117.49</v>
      </c>
      <c r="H28" s="9">
        <v>215884.61</v>
      </c>
      <c r="I28" s="9">
        <f>+I8+I17+I19+I22+I25+I27</f>
        <v>200980</v>
      </c>
      <c r="J28" s="9">
        <f>+J8+J17+J19+J22+J25+J27</f>
        <v>0</v>
      </c>
      <c r="K28" s="9">
        <f>+K8+K17+K19+K22+K25+K27</f>
        <v>0</v>
      </c>
    </row>
    <row r="29" spans="2:11" ht="13" x14ac:dyDescent="0.15">
      <c r="B29" s="24"/>
      <c r="C29" s="1" t="s">
        <v>59</v>
      </c>
    </row>
    <row r="30" spans="2:11" ht="13" x14ac:dyDescent="0.15">
      <c r="B30" s="24"/>
      <c r="C30" s="1" t="s">
        <v>59</v>
      </c>
    </row>
    <row r="31" spans="2:11" ht="13" x14ac:dyDescent="0.15">
      <c r="B31" s="24"/>
      <c r="C31" s="23" t="s">
        <v>60</v>
      </c>
      <c r="D31" s="23" t="s">
        <v>61</v>
      </c>
      <c r="E31" s="7" t="s">
        <v>62</v>
      </c>
      <c r="F31" s="7" t="s">
        <v>63</v>
      </c>
      <c r="G31" s="8">
        <v>31046</v>
      </c>
      <c r="H31" s="8">
        <v>7530</v>
      </c>
      <c r="I31" s="8">
        <v>7000</v>
      </c>
      <c r="J31" s="8">
        <v>0</v>
      </c>
      <c r="K31" s="8">
        <v>0</v>
      </c>
    </row>
    <row r="32" spans="2:11" ht="13" x14ac:dyDescent="0.15">
      <c r="B32" s="24"/>
      <c r="C32" s="24"/>
      <c r="D32" s="24"/>
      <c r="E32" s="7" t="s">
        <v>64</v>
      </c>
      <c r="F32" s="7" t="s">
        <v>65</v>
      </c>
      <c r="G32" s="8">
        <v>815.64</v>
      </c>
      <c r="H32" s="8">
        <v>18.75</v>
      </c>
      <c r="I32" s="8">
        <v>300</v>
      </c>
      <c r="J32" s="8">
        <v>0</v>
      </c>
      <c r="K32" s="8">
        <v>0</v>
      </c>
    </row>
    <row r="33" spans="2:11" ht="13" x14ac:dyDescent="0.15">
      <c r="B33" s="24"/>
      <c r="C33" s="24"/>
      <c r="D33" s="24"/>
      <c r="E33" s="7" t="s">
        <v>66</v>
      </c>
      <c r="F33" s="7" t="s">
        <v>67</v>
      </c>
      <c r="G33" s="8">
        <v>35361.480000000003</v>
      </c>
      <c r="H33" s="8">
        <v>42765.17</v>
      </c>
      <c r="I33" s="8">
        <v>112400</v>
      </c>
      <c r="J33" s="8">
        <v>0</v>
      </c>
      <c r="K33" s="8">
        <v>0</v>
      </c>
    </row>
    <row r="34" spans="2:11" ht="13" x14ac:dyDescent="0.15">
      <c r="B34" s="24"/>
      <c r="C34" s="24"/>
      <c r="D34" s="24"/>
      <c r="E34" s="7" t="s">
        <v>68</v>
      </c>
      <c r="F34" s="7" t="s">
        <v>69</v>
      </c>
      <c r="G34" s="8">
        <v>4167.8900000000003</v>
      </c>
      <c r="H34" s="8">
        <v>3119.6</v>
      </c>
      <c r="I34" s="8">
        <v>7100</v>
      </c>
      <c r="J34" s="8">
        <v>0</v>
      </c>
      <c r="K34" s="8">
        <v>0</v>
      </c>
    </row>
    <row r="35" spans="2:11" ht="13" x14ac:dyDescent="0.15">
      <c r="B35" s="24"/>
      <c r="C35" s="24"/>
      <c r="D35" s="24"/>
      <c r="E35" s="7" t="s">
        <v>70</v>
      </c>
      <c r="F35" s="7" t="s">
        <v>71</v>
      </c>
      <c r="G35" s="8">
        <v>974.8</v>
      </c>
      <c r="H35" s="8">
        <v>729.61</v>
      </c>
      <c r="I35" s="8">
        <v>1800</v>
      </c>
      <c r="J35" s="8">
        <v>0</v>
      </c>
      <c r="K35" s="8">
        <v>0</v>
      </c>
    </row>
    <row r="36" spans="2:11" ht="13" x14ac:dyDescent="0.15">
      <c r="B36" s="24"/>
      <c r="C36" s="24"/>
      <c r="D36" s="24"/>
      <c r="E36" s="7" t="s">
        <v>72</v>
      </c>
      <c r="F36" s="7" t="s">
        <v>73</v>
      </c>
      <c r="G36" s="8">
        <v>541.49</v>
      </c>
      <c r="H36" s="8">
        <v>379.94</v>
      </c>
      <c r="I36" s="8">
        <v>890</v>
      </c>
      <c r="J36" s="8">
        <v>0</v>
      </c>
      <c r="K36" s="8">
        <v>0</v>
      </c>
    </row>
    <row r="37" spans="2:11" ht="13" x14ac:dyDescent="0.15">
      <c r="B37" s="24"/>
      <c r="C37" s="24"/>
      <c r="D37" s="25"/>
      <c r="E37" s="7" t="s">
        <v>74</v>
      </c>
      <c r="F37" s="7" t="s">
        <v>75</v>
      </c>
      <c r="G37" s="8">
        <v>3248</v>
      </c>
      <c r="H37" s="8">
        <v>5423</v>
      </c>
      <c r="I37" s="8">
        <v>7100</v>
      </c>
      <c r="J37" s="8">
        <v>0</v>
      </c>
      <c r="K37" s="8">
        <v>0</v>
      </c>
    </row>
    <row r="38" spans="2:11" ht="13" x14ac:dyDescent="0.15">
      <c r="B38" s="24"/>
      <c r="C38" s="24"/>
      <c r="D38" s="20" t="s">
        <v>76</v>
      </c>
      <c r="E38" s="21"/>
      <c r="F38" s="22"/>
      <c r="G38" s="9">
        <v>76155.3</v>
      </c>
      <c r="H38" s="9">
        <v>59966.07</v>
      </c>
      <c r="I38" s="9">
        <f>+I31+I32+I33+I34+I35+I36+I37</f>
        <v>136590</v>
      </c>
      <c r="J38" s="9">
        <f t="shared" ref="J38:K38" si="2">+J31+J32+J33+J34+J35+J36+J37</f>
        <v>0</v>
      </c>
      <c r="K38" s="9">
        <f t="shared" si="2"/>
        <v>0</v>
      </c>
    </row>
    <row r="39" spans="2:11" ht="13" x14ac:dyDescent="0.15">
      <c r="B39" s="24"/>
      <c r="C39" s="24"/>
      <c r="D39" s="23" t="s">
        <v>77</v>
      </c>
      <c r="E39" s="7" t="s">
        <v>78</v>
      </c>
      <c r="F39" s="7" t="s">
        <v>79</v>
      </c>
      <c r="G39" s="8">
        <v>1933.93</v>
      </c>
      <c r="H39" s="8">
        <v>3253.77</v>
      </c>
      <c r="I39" s="8">
        <v>3500</v>
      </c>
      <c r="J39" s="8">
        <v>0</v>
      </c>
      <c r="K39" s="8">
        <v>0</v>
      </c>
    </row>
    <row r="40" spans="2:11" ht="13" x14ac:dyDescent="0.15">
      <c r="B40" s="24"/>
      <c r="C40" s="24"/>
      <c r="D40" s="24"/>
      <c r="E40" s="7" t="s">
        <v>80</v>
      </c>
      <c r="F40" s="7" t="s">
        <v>81</v>
      </c>
      <c r="G40" s="8">
        <v>0</v>
      </c>
      <c r="H40" s="8">
        <v>124.26</v>
      </c>
      <c r="I40" s="8">
        <v>400</v>
      </c>
      <c r="J40" s="8">
        <v>0</v>
      </c>
      <c r="K40" s="8">
        <v>0</v>
      </c>
    </row>
    <row r="41" spans="2:11" ht="13" x14ac:dyDescent="0.15">
      <c r="B41" s="24"/>
      <c r="C41" s="24"/>
      <c r="D41" s="24"/>
      <c r="E41" s="7" t="s">
        <v>82</v>
      </c>
      <c r="F41" s="7" t="s">
        <v>83</v>
      </c>
      <c r="G41" s="8">
        <v>5215</v>
      </c>
      <c r="H41" s="8">
        <v>5794</v>
      </c>
      <c r="I41" s="8">
        <v>7100</v>
      </c>
      <c r="J41" s="8">
        <v>0</v>
      </c>
      <c r="K41" s="8">
        <v>0</v>
      </c>
    </row>
    <row r="42" spans="2:11" ht="13" x14ac:dyDescent="0.15">
      <c r="B42" s="24"/>
      <c r="C42" s="24"/>
      <c r="D42" s="24"/>
      <c r="E42" s="7" t="s">
        <v>84</v>
      </c>
      <c r="F42" s="7" t="s">
        <v>85</v>
      </c>
      <c r="G42" s="8">
        <v>9323.0400000000009</v>
      </c>
      <c r="H42" s="8">
        <v>11437.42</v>
      </c>
      <c r="I42" s="8">
        <v>10500</v>
      </c>
      <c r="J42" s="8">
        <v>0</v>
      </c>
      <c r="K42" s="8">
        <v>0</v>
      </c>
    </row>
    <row r="43" spans="2:11" ht="13" x14ac:dyDescent="0.15">
      <c r="B43" s="24"/>
      <c r="C43" s="24"/>
      <c r="D43" s="24"/>
      <c r="E43" s="7" t="s">
        <v>86</v>
      </c>
      <c r="F43" s="7" t="s">
        <v>87</v>
      </c>
      <c r="G43" s="8">
        <v>16383.1</v>
      </c>
      <c r="H43" s="8">
        <v>10766.81</v>
      </c>
      <c r="I43" s="8">
        <v>16000</v>
      </c>
      <c r="J43" s="8">
        <v>0</v>
      </c>
      <c r="K43" s="8">
        <v>0</v>
      </c>
    </row>
    <row r="44" spans="2:11" ht="13" x14ac:dyDescent="0.15">
      <c r="B44" s="24"/>
      <c r="C44" s="24"/>
      <c r="D44" s="24"/>
      <c r="E44" s="7" t="s">
        <v>88</v>
      </c>
      <c r="F44" s="7" t="s">
        <v>89</v>
      </c>
      <c r="G44" s="8">
        <v>126</v>
      </c>
      <c r="H44" s="8">
        <v>133</v>
      </c>
      <c r="I44" s="8">
        <v>360</v>
      </c>
      <c r="J44" s="8">
        <v>0</v>
      </c>
      <c r="K44" s="8">
        <v>0</v>
      </c>
    </row>
    <row r="45" spans="2:11" ht="13" x14ac:dyDescent="0.15">
      <c r="B45" s="24"/>
      <c r="C45" s="24"/>
      <c r="D45" s="24"/>
      <c r="E45" s="7" t="s">
        <v>90</v>
      </c>
      <c r="F45" s="7" t="s">
        <v>91</v>
      </c>
      <c r="G45" s="8">
        <v>0</v>
      </c>
      <c r="H45" s="8">
        <v>2.4900000000000002</v>
      </c>
      <c r="I45" s="8">
        <v>1200</v>
      </c>
      <c r="J45" s="8">
        <v>0</v>
      </c>
      <c r="K45" s="8">
        <v>0</v>
      </c>
    </row>
    <row r="46" spans="2:11" ht="13" x14ac:dyDescent="0.15">
      <c r="B46" s="24"/>
      <c r="C46" s="24"/>
      <c r="D46" s="24"/>
      <c r="E46" s="7" t="s">
        <v>92</v>
      </c>
      <c r="F46" s="7" t="s">
        <v>93</v>
      </c>
      <c r="G46" s="8">
        <v>1315.19</v>
      </c>
      <c r="H46" s="8">
        <v>1246.83</v>
      </c>
      <c r="I46" s="8">
        <v>1650</v>
      </c>
      <c r="J46" s="8">
        <v>0</v>
      </c>
      <c r="K46" s="8">
        <v>0</v>
      </c>
    </row>
    <row r="47" spans="2:11" ht="13" x14ac:dyDescent="0.15">
      <c r="B47" s="24"/>
      <c r="C47" s="24"/>
      <c r="D47" s="24"/>
      <c r="E47" s="7" t="s">
        <v>94</v>
      </c>
      <c r="F47" s="7" t="s">
        <v>95</v>
      </c>
      <c r="G47" s="8">
        <v>1875.58</v>
      </c>
      <c r="H47" s="8">
        <v>16174.57</v>
      </c>
      <c r="I47" s="8">
        <v>7500</v>
      </c>
      <c r="J47" s="8">
        <v>0</v>
      </c>
      <c r="K47" s="8">
        <v>0</v>
      </c>
    </row>
    <row r="48" spans="2:11" ht="13" x14ac:dyDescent="0.15">
      <c r="B48" s="24"/>
      <c r="C48" s="24"/>
      <c r="D48" s="24"/>
      <c r="E48" s="7" t="s">
        <v>96</v>
      </c>
      <c r="F48" s="7" t="s">
        <v>97</v>
      </c>
      <c r="G48" s="8">
        <v>529.30999999999995</v>
      </c>
      <c r="H48" s="8">
        <v>1669.04</v>
      </c>
      <c r="I48" s="8">
        <v>4600</v>
      </c>
      <c r="J48" s="8">
        <v>0</v>
      </c>
      <c r="K48" s="8">
        <v>0</v>
      </c>
    </row>
    <row r="49" spans="1:11" ht="13" x14ac:dyDescent="0.15">
      <c r="B49" s="24"/>
      <c r="C49" s="24"/>
      <c r="D49" s="24"/>
      <c r="E49" s="7" t="s">
        <v>98</v>
      </c>
      <c r="F49" s="7" t="s">
        <v>99</v>
      </c>
      <c r="G49" s="8">
        <v>499.91</v>
      </c>
      <c r="H49" s="8">
        <v>3647.15</v>
      </c>
      <c r="I49" s="8">
        <v>9000</v>
      </c>
      <c r="J49" s="8">
        <v>0</v>
      </c>
      <c r="K49" s="8">
        <v>0</v>
      </c>
    </row>
    <row r="50" spans="1:11" ht="13" x14ac:dyDescent="0.15">
      <c r="B50" s="24"/>
      <c r="C50" s="24"/>
      <c r="D50" s="24"/>
      <c r="E50" s="7" t="s">
        <v>100</v>
      </c>
      <c r="F50" s="7" t="s">
        <v>101</v>
      </c>
      <c r="G50" s="8">
        <v>12960</v>
      </c>
      <c r="H50" s="8">
        <v>5816.46</v>
      </c>
      <c r="I50" s="8">
        <v>6480</v>
      </c>
      <c r="J50" s="8">
        <v>0</v>
      </c>
      <c r="K50" s="8">
        <v>0</v>
      </c>
    </row>
    <row r="51" spans="1:11" ht="13" x14ac:dyDescent="0.15">
      <c r="B51" s="24"/>
      <c r="C51" s="24"/>
      <c r="D51" s="25"/>
      <c r="E51" s="7" t="s">
        <v>102</v>
      </c>
      <c r="F51" s="7" t="s">
        <v>103</v>
      </c>
      <c r="G51" s="8">
        <v>1510.34</v>
      </c>
      <c r="H51" s="8">
        <v>1366.8</v>
      </c>
      <c r="I51" s="8">
        <v>3800</v>
      </c>
      <c r="J51" s="8">
        <v>0</v>
      </c>
      <c r="K51" s="8">
        <v>0</v>
      </c>
    </row>
    <row r="52" spans="1:11" ht="13" x14ac:dyDescent="0.15">
      <c r="B52" s="24"/>
      <c r="C52" s="24"/>
      <c r="D52" s="20" t="s">
        <v>104</v>
      </c>
      <c r="E52" s="21"/>
      <c r="F52" s="22"/>
      <c r="G52" s="9">
        <v>51671.4</v>
      </c>
      <c r="H52" s="9">
        <v>61432.6</v>
      </c>
      <c r="I52" s="9">
        <f>+I39+I40+I41+I42+I43+I44+I45+I46+I47+I48+I49+I50+I51</f>
        <v>72090</v>
      </c>
      <c r="J52" s="9">
        <f t="shared" ref="J52:K52" si="3">+J39+J40+J41+J42+J43+J44+J45+J46+J47+J48+J49+J50+J51</f>
        <v>0</v>
      </c>
      <c r="K52" s="9">
        <f t="shared" si="3"/>
        <v>0</v>
      </c>
    </row>
    <row r="53" spans="1:11" ht="13" x14ac:dyDescent="0.15">
      <c r="B53" s="24"/>
      <c r="C53" s="24"/>
      <c r="D53" s="7" t="s">
        <v>105</v>
      </c>
      <c r="E53" s="7" t="s">
        <v>106</v>
      </c>
      <c r="F53" s="7" t="s">
        <v>107</v>
      </c>
      <c r="G53" s="8">
        <v>31622.49</v>
      </c>
      <c r="H53" s="8">
        <v>16991.16</v>
      </c>
      <c r="I53" s="8">
        <v>10000</v>
      </c>
      <c r="J53" s="8">
        <v>0</v>
      </c>
      <c r="K53" s="8">
        <v>0</v>
      </c>
    </row>
    <row r="54" spans="1:11" ht="13" x14ac:dyDescent="0.15">
      <c r="B54" s="24"/>
      <c r="C54" s="25"/>
      <c r="D54" s="20" t="s">
        <v>108</v>
      </c>
      <c r="E54" s="21"/>
      <c r="F54" s="22"/>
      <c r="G54" s="9">
        <v>31622.49</v>
      </c>
      <c r="H54" s="9">
        <v>16991.16</v>
      </c>
      <c r="I54" s="9">
        <f>+I53</f>
        <v>10000</v>
      </c>
      <c r="J54" s="9">
        <f t="shared" ref="J54:K54" si="4">+J53</f>
        <v>0</v>
      </c>
      <c r="K54" s="9">
        <f t="shared" si="4"/>
        <v>0</v>
      </c>
    </row>
    <row r="55" spans="1:11" ht="13" x14ac:dyDescent="0.15">
      <c r="B55" s="24"/>
      <c r="C55" s="20" t="s">
        <v>109</v>
      </c>
      <c r="D55" s="21"/>
      <c r="E55" s="21"/>
      <c r="F55" s="22"/>
      <c r="G55" s="9">
        <v>159449.19</v>
      </c>
      <c r="H55" s="9">
        <v>138389.82999999999</v>
      </c>
      <c r="I55" s="9">
        <f>+I38+I52+I54</f>
        <v>218680</v>
      </c>
      <c r="J55" s="9">
        <f t="shared" ref="J55:K55" si="5">+J38+J52+J54</f>
        <v>0</v>
      </c>
      <c r="K55" s="9">
        <f t="shared" si="5"/>
        <v>0</v>
      </c>
    </row>
    <row r="56" spans="1:11" ht="13" x14ac:dyDescent="0.15">
      <c r="B56" s="24"/>
      <c r="C56" s="1" t="s">
        <v>59</v>
      </c>
    </row>
    <row r="57" spans="1:11" ht="13" x14ac:dyDescent="0.15">
      <c r="B57" s="25"/>
      <c r="C57" s="1" t="s">
        <v>59</v>
      </c>
    </row>
    <row r="58" spans="1:11" ht="13" x14ac:dyDescent="0.15">
      <c r="B58" s="1" t="s">
        <v>59</v>
      </c>
    </row>
    <row r="59" spans="1:11" ht="13" x14ac:dyDescent="0.15">
      <c r="B59" s="1" t="s">
        <v>59</v>
      </c>
    </row>
    <row r="60" spans="1:11" ht="13" x14ac:dyDescent="0.15">
      <c r="B60" s="1" t="s">
        <v>59</v>
      </c>
    </row>
    <row r="61" spans="1:11" ht="13" x14ac:dyDescent="0.15">
      <c r="B61" s="26" t="s">
        <v>120</v>
      </c>
      <c r="C61" s="16"/>
      <c r="D61" s="16"/>
      <c r="E61" s="16"/>
      <c r="F61" s="27">
        <v>1</v>
      </c>
      <c r="G61" s="16"/>
      <c r="H61" s="16"/>
      <c r="I61" s="30">
        <v>0.52032407000000003</v>
      </c>
      <c r="J61" s="16"/>
      <c r="K61" s="16"/>
    </row>
    <row r="63" spans="1:11" ht="12.75" customHeight="1" x14ac:dyDescent="0.15">
      <c r="A63" s="11" t="s">
        <v>110</v>
      </c>
      <c r="B63" s="12" t="s">
        <v>112</v>
      </c>
      <c r="F63" s="2"/>
      <c r="I63" s="3"/>
    </row>
    <row r="64" spans="1:11" ht="12.75" customHeight="1" x14ac:dyDescent="0.15">
      <c r="A64" s="11"/>
      <c r="B64" s="12"/>
      <c r="F64" s="2"/>
      <c r="I64" s="3"/>
    </row>
    <row r="65" spans="1:9" ht="12.75" customHeight="1" x14ac:dyDescent="0.15">
      <c r="A65" s="11"/>
      <c r="B65" s="12"/>
      <c r="F65" s="2"/>
      <c r="I65" s="3"/>
    </row>
    <row r="66" spans="1:9" ht="12.75" customHeight="1" x14ac:dyDescent="0.15">
      <c r="A66" s="11"/>
      <c r="B66" s="12"/>
      <c r="F66" s="2"/>
      <c r="I66" s="3"/>
    </row>
    <row r="67" spans="1:9" ht="12.75" customHeight="1" thickBot="1" x14ac:dyDescent="0.2">
      <c r="B67" s="13" t="s">
        <v>113</v>
      </c>
    </row>
    <row r="68" spans="1:9" ht="12.75" customHeight="1" thickBot="1" x14ac:dyDescent="0.2">
      <c r="B68" s="17"/>
      <c r="C68" s="17" t="s">
        <v>3</v>
      </c>
      <c r="D68" s="17" t="s">
        <v>4</v>
      </c>
      <c r="E68" s="17" t="s">
        <v>5</v>
      </c>
      <c r="F68" s="17" t="s">
        <v>6</v>
      </c>
      <c r="G68" s="5" t="s">
        <v>7</v>
      </c>
      <c r="H68" s="5" t="s">
        <v>9</v>
      </c>
      <c r="I68" s="5" t="s">
        <v>10</v>
      </c>
    </row>
    <row r="69" spans="1:9" ht="12.75" customHeight="1" x14ac:dyDescent="0.15">
      <c r="B69" s="18"/>
      <c r="C69" s="18"/>
      <c r="D69" s="18"/>
      <c r="E69" s="18"/>
      <c r="F69" s="18"/>
      <c r="G69" s="4"/>
      <c r="H69" s="10"/>
      <c r="I69" s="4"/>
    </row>
    <row r="70" spans="1:9" ht="12.75" customHeight="1" thickBot="1" x14ac:dyDescent="0.2">
      <c r="B70" s="19"/>
      <c r="C70" s="19"/>
      <c r="D70" s="19"/>
      <c r="E70" s="19"/>
      <c r="F70" s="19"/>
      <c r="G70" s="6" t="s">
        <v>8</v>
      </c>
      <c r="H70" s="6" t="s">
        <v>8</v>
      </c>
      <c r="I70" s="6" t="s">
        <v>11</v>
      </c>
    </row>
    <row r="71" spans="1:9" ht="12.75" customHeight="1" thickBot="1" x14ac:dyDescent="0.2">
      <c r="C71" s="23" t="s">
        <v>15</v>
      </c>
      <c r="D71" s="14"/>
      <c r="E71" s="14"/>
      <c r="F71" s="14"/>
      <c r="G71" s="14"/>
      <c r="H71" s="14"/>
      <c r="I71" s="14"/>
    </row>
    <row r="72" spans="1:9" ht="12.75" customHeight="1" x14ac:dyDescent="0.15">
      <c r="C72" s="24"/>
      <c r="D72" s="14"/>
      <c r="E72" s="14"/>
      <c r="F72" s="14"/>
      <c r="G72" s="14"/>
      <c r="H72" s="14"/>
      <c r="I72" s="14"/>
    </row>
    <row r="73" spans="1:9" ht="12.75" customHeight="1" x14ac:dyDescent="0.15">
      <c r="C73" s="24"/>
      <c r="D73" s="14"/>
      <c r="E73" s="14"/>
      <c r="F73" s="14"/>
      <c r="G73" s="14"/>
      <c r="H73" s="14"/>
      <c r="I73" s="14"/>
    </row>
    <row r="74" spans="1:9" ht="12.75" customHeight="1" thickBot="1" x14ac:dyDescent="0.2">
      <c r="C74" s="25"/>
      <c r="D74" s="14"/>
      <c r="E74" s="14"/>
      <c r="F74" s="14"/>
      <c r="G74" s="14"/>
      <c r="H74" s="14"/>
      <c r="I74" s="14"/>
    </row>
    <row r="75" spans="1:9" ht="12.75" customHeight="1" thickBot="1" x14ac:dyDescent="0.2">
      <c r="C75" s="20" t="s">
        <v>114</v>
      </c>
      <c r="D75" s="21"/>
      <c r="E75" s="21"/>
      <c r="F75" s="22"/>
      <c r="G75" s="9">
        <f>+G71+G72+G73+G74</f>
        <v>0</v>
      </c>
      <c r="H75" s="9">
        <f t="shared" ref="H75:I75" si="6">+H71+H72+H73+H74</f>
        <v>0</v>
      </c>
      <c r="I75" s="9">
        <f t="shared" si="6"/>
        <v>0</v>
      </c>
    </row>
    <row r="77" spans="1:9" ht="12.75" customHeight="1" thickBot="1" x14ac:dyDescent="0.2">
      <c r="G77" s="14"/>
      <c r="H77" s="14"/>
      <c r="I77" s="14"/>
    </row>
    <row r="78" spans="1:9" ht="12.75" customHeight="1" thickBot="1" x14ac:dyDescent="0.2">
      <c r="C78" s="23" t="s">
        <v>60</v>
      </c>
      <c r="D78" s="14">
        <v>21300</v>
      </c>
      <c r="E78" s="14"/>
      <c r="F78" s="14" t="s">
        <v>116</v>
      </c>
      <c r="G78" s="14"/>
      <c r="H78" s="14"/>
      <c r="I78" s="31">
        <v>44000</v>
      </c>
    </row>
    <row r="79" spans="1:9" ht="12.75" customHeight="1" x14ac:dyDescent="0.15">
      <c r="C79" s="28"/>
      <c r="D79" s="14"/>
      <c r="E79" s="14"/>
      <c r="F79" s="14" t="s">
        <v>117</v>
      </c>
      <c r="G79" s="14"/>
      <c r="H79" s="14"/>
      <c r="I79" s="14"/>
    </row>
    <row r="80" spans="1:9" ht="12.75" customHeight="1" x14ac:dyDescent="0.15">
      <c r="C80" s="28"/>
      <c r="D80" s="14"/>
      <c r="E80" s="14"/>
      <c r="F80" s="14" t="s">
        <v>118</v>
      </c>
      <c r="G80" s="14"/>
      <c r="H80" s="14"/>
      <c r="I80" s="14"/>
    </row>
    <row r="81" spans="3:9" ht="12.75" customHeight="1" thickBot="1" x14ac:dyDescent="0.2">
      <c r="C81" s="29"/>
      <c r="D81" s="14"/>
      <c r="E81" s="14"/>
      <c r="F81" s="14" t="s">
        <v>119</v>
      </c>
      <c r="G81" s="14"/>
      <c r="H81" s="14"/>
      <c r="I81" s="14"/>
    </row>
    <row r="82" spans="3:9" ht="12.75" customHeight="1" thickBot="1" x14ac:dyDescent="0.2">
      <c r="C82" s="20" t="s">
        <v>115</v>
      </c>
      <c r="D82" s="21"/>
      <c r="E82" s="21"/>
      <c r="F82" s="22"/>
      <c r="G82" s="9">
        <f>+G78+G79+G80+G81</f>
        <v>0</v>
      </c>
      <c r="H82" s="9">
        <f t="shared" ref="H82:I82" si="7">+H78+H79+H80+H81</f>
        <v>0</v>
      </c>
      <c r="I82" s="9">
        <f t="shared" si="7"/>
        <v>44000</v>
      </c>
    </row>
  </sheetData>
  <mergeCells count="39">
    <mergeCell ref="C71:C74"/>
    <mergeCell ref="C75:F75"/>
    <mergeCell ref="C78:C81"/>
    <mergeCell ref="C82:F82"/>
    <mergeCell ref="I61:K61"/>
    <mergeCell ref="B68:B70"/>
    <mergeCell ref="C68:C70"/>
    <mergeCell ref="D68:D70"/>
    <mergeCell ref="E68:E70"/>
    <mergeCell ref="F68:F70"/>
    <mergeCell ref="C55:F55"/>
    <mergeCell ref="B61:E61"/>
    <mergeCell ref="F61:H61"/>
    <mergeCell ref="B7:B57"/>
    <mergeCell ref="C7:C27"/>
    <mergeCell ref="D8:F8"/>
    <mergeCell ref="D9:D16"/>
    <mergeCell ref="D17:F17"/>
    <mergeCell ref="D19:F19"/>
    <mergeCell ref="D20:D21"/>
    <mergeCell ref="D22:F22"/>
    <mergeCell ref="D23:D24"/>
    <mergeCell ref="D25:F25"/>
    <mergeCell ref="D27:F27"/>
    <mergeCell ref="C28:F28"/>
    <mergeCell ref="C31:C54"/>
    <mergeCell ref="D31:D37"/>
    <mergeCell ref="D38:F38"/>
    <mergeCell ref="D39:D51"/>
    <mergeCell ref="D52:F52"/>
    <mergeCell ref="D54:F54"/>
    <mergeCell ref="B1:K1"/>
    <mergeCell ref="B2:K2"/>
    <mergeCell ref="B3:K3"/>
    <mergeCell ref="B4:B6"/>
    <mergeCell ref="C4:C6"/>
    <mergeCell ref="D4:D6"/>
    <mergeCell ref="E4:E6"/>
    <mergeCell ref="F4:F6"/>
  </mergeCells>
  <pageMargins left="0.7" right="0.7" top="0.75" bottom="0.75" header="0.3" footer="0.3"/>
  <pageSetup scale="9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Page1_1</vt:lpstr>
      <vt:lpstr>Page1_1!Print_Area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Triano, Hortencia</dc:creator>
  <cp:lastModifiedBy>Microsoft Office User</cp:lastModifiedBy>
  <cp:lastPrinted>2023-07-10T18:41:14Z</cp:lastPrinted>
  <dcterms:created xsi:type="dcterms:W3CDTF">2023-07-03T19:36:28Z</dcterms:created>
  <dcterms:modified xsi:type="dcterms:W3CDTF">2023-07-17T23:52:55Z</dcterms:modified>
</cp:coreProperties>
</file>